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25" yWindow="2040" windowWidth="18195" windowHeight="11640" tabRatio="775"/>
  </bookViews>
  <sheets>
    <sheet name="BBA Checklist" sheetId="11" r:id="rId1"/>
    <sheet name="BBA Course Planning Tool" sheetId="8" r:id="rId2"/>
    <sheet name="BBA Course Planning Tool 5yr" sheetId="18" r:id="rId3"/>
    <sheet name="Hide" sheetId="10" state="hidden" r:id="rId4"/>
  </sheets>
  <definedNames>
    <definedName name="_xlnm.Print_Area" localSheetId="0">'BBA Checklist'!$A$1:$O$43</definedName>
    <definedName name="_xlnm.Print_Area" localSheetId="1">'BBA Course Planning Tool'!$A$1:$M$53</definedName>
    <definedName name="_xlnm.Print_Area" localSheetId="2">'BBA Course Planning Tool 5yr'!$A$1:$M$73</definedName>
  </definedNames>
  <calcPr calcId="145621"/>
</workbook>
</file>

<file path=xl/calcChain.xml><?xml version="1.0" encoding="utf-8"?>
<calcChain xmlns="http://schemas.openxmlformats.org/spreadsheetml/2006/main">
  <c r="M23" i="11" l="1"/>
  <c r="L23" i="11"/>
  <c r="H52" i="8" l="1"/>
  <c r="H72" i="18" l="1"/>
  <c r="L18" i="18"/>
  <c r="H22" i="18"/>
  <c r="D22" i="18"/>
  <c r="H70" i="18"/>
  <c r="D70" i="18"/>
  <c r="L65" i="18"/>
  <c r="H58" i="18"/>
  <c r="D58" i="18"/>
  <c r="L53" i="18"/>
  <c r="H46" i="18"/>
  <c r="D46" i="18"/>
  <c r="L41" i="18"/>
  <c r="H34" i="18"/>
  <c r="D34" i="18"/>
  <c r="L29" i="18"/>
  <c r="H73" i="18" l="1"/>
  <c r="N22" i="11"/>
  <c r="I38" i="11" l="1"/>
  <c r="N23" i="11" l="1"/>
  <c r="N24" i="11"/>
  <c r="L45" i="8" l="1"/>
  <c r="L33" i="8"/>
  <c r="L21" i="8"/>
  <c r="D38" i="8" l="1"/>
  <c r="D26" i="8" l="1"/>
  <c r="H50" i="8" l="1"/>
  <c r="D50" i="8"/>
  <c r="H38" i="8"/>
  <c r="H26" i="8"/>
  <c r="H53" i="8" l="1"/>
</calcChain>
</file>

<file path=xl/sharedStrings.xml><?xml version="1.0" encoding="utf-8"?>
<sst xmlns="http://schemas.openxmlformats.org/spreadsheetml/2006/main" count="344" uniqueCount="126">
  <si>
    <t>Course</t>
  </si>
  <si>
    <t>ACC 300</t>
  </si>
  <si>
    <t>MO 300</t>
  </si>
  <si>
    <t>ACC 301</t>
  </si>
  <si>
    <t>FIN 300</t>
  </si>
  <si>
    <t>MKT 300</t>
  </si>
  <si>
    <t>BE 300</t>
  </si>
  <si>
    <t>Credits</t>
  </si>
  <si>
    <t>Requirement</t>
  </si>
  <si>
    <t>BUS core</t>
  </si>
  <si>
    <t>FALL</t>
  </si>
  <si>
    <t>WINTER</t>
  </si>
  <si>
    <t>SPRING/SUMMER</t>
  </si>
  <si>
    <t>Term Total:</t>
  </si>
  <si>
    <t>BUS elective</t>
  </si>
  <si>
    <t>HU</t>
  </si>
  <si>
    <t>FL</t>
  </si>
  <si>
    <t>NS/MSA</t>
  </si>
  <si>
    <t>SS</t>
  </si>
  <si>
    <t>Pre-BBA</t>
  </si>
  <si>
    <t>Total credits</t>
  </si>
  <si>
    <t>Business Electives</t>
  </si>
  <si>
    <t>Title</t>
  </si>
  <si>
    <t>Term</t>
  </si>
  <si>
    <t>Financial Management</t>
  </si>
  <si>
    <t>Credit Hour Requirements</t>
  </si>
  <si>
    <t>Complete</t>
  </si>
  <si>
    <t>Remaining</t>
  </si>
  <si>
    <t>Marketing Management</t>
  </si>
  <si>
    <t>120.0 CTP</t>
  </si>
  <si>
    <t>Business Information Systems</t>
  </si>
  <si>
    <t>54.0 Non Business</t>
  </si>
  <si>
    <t>Operations Management</t>
  </si>
  <si>
    <t>STRATEGY 390</t>
  </si>
  <si>
    <t>Corporate Strategy</t>
  </si>
  <si>
    <t>Academic Policies</t>
  </si>
  <si>
    <t>Policies</t>
  </si>
  <si>
    <t>2.00 min. overall GPA in Bus Ad courses while in Bus Ad</t>
  </si>
  <si>
    <t>2.00 min. overall GPA in all courses while in Bus Ad</t>
  </si>
  <si>
    <t>Maximum of 9 transfer credits</t>
  </si>
  <si>
    <t>Minor Completion (Optional)</t>
  </si>
  <si>
    <t>Minor</t>
  </si>
  <si>
    <t xml:space="preserve">Other </t>
  </si>
  <si>
    <t>In Progress</t>
  </si>
  <si>
    <t>In Progress includes:</t>
  </si>
  <si>
    <t>Max 30 non-graded (P/F, CR/NC, S/U) credits</t>
  </si>
  <si>
    <t>120 Total Credits Required</t>
  </si>
  <si>
    <t>FA/WN</t>
  </si>
  <si>
    <t>FA</t>
  </si>
  <si>
    <t>WN</t>
  </si>
  <si>
    <t>Goals</t>
  </si>
  <si>
    <t xml:space="preserve"> Goals</t>
  </si>
  <si>
    <t>Business credits</t>
  </si>
  <si>
    <t>Transferrable credits</t>
  </si>
  <si>
    <t>"Minor Declaration" filed with Ross Academic Services</t>
  </si>
  <si>
    <t>BUS credits (if applicable)</t>
  </si>
  <si>
    <t>Principles of Economics II</t>
  </si>
  <si>
    <t>Financial Accounting</t>
  </si>
  <si>
    <t>Managerial Accounting</t>
  </si>
  <si>
    <t>BA 200</t>
  </si>
  <si>
    <t>TO 301</t>
  </si>
  <si>
    <t>TO 313</t>
  </si>
  <si>
    <t>BCOM 350</t>
  </si>
  <si>
    <t>58 Business Credits Required</t>
  </si>
  <si>
    <t>STRATEGY 290</t>
  </si>
  <si>
    <t>Behavioral Theory in Management</t>
  </si>
  <si>
    <t>TO 300</t>
  </si>
  <si>
    <t>58.0 Business</t>
  </si>
  <si>
    <t xml:space="preserve">ACC 300 </t>
  </si>
  <si>
    <t>Applied Economics</t>
  </si>
  <si>
    <t>Business Strategy</t>
  </si>
  <si>
    <t>Business Analytics and Statistics</t>
  </si>
  <si>
    <t>BL 300</t>
  </si>
  <si>
    <t>Business Law and Ethics</t>
  </si>
  <si>
    <t>CAPSTONE</t>
  </si>
  <si>
    <t>Capstone</t>
  </si>
  <si>
    <t>Select from a menu of courses</t>
  </si>
  <si>
    <t>Sophomore Year: Required Core</t>
  </si>
  <si>
    <t>Junior Year: Required Core</t>
  </si>
  <si>
    <t>Senior Year: Required Core</t>
  </si>
  <si>
    <t>General Degree Requirements</t>
  </si>
  <si>
    <t>Core Requirements</t>
  </si>
  <si>
    <r>
      <t>BCOM 250</t>
    </r>
    <r>
      <rPr>
        <vertAlign val="superscript"/>
        <sz val="11"/>
        <color theme="1"/>
        <rFont val="NewsGoth BT"/>
        <family val="2"/>
      </rPr>
      <t>1</t>
    </r>
  </si>
  <si>
    <t>Introduction to Business Communication</t>
  </si>
  <si>
    <t>BBA Sophomore Year</t>
  </si>
  <si>
    <t>BBA Junior Year</t>
  </si>
  <si>
    <t>BBA Senior Year</t>
  </si>
  <si>
    <r>
      <t>BCOM 250</t>
    </r>
    <r>
      <rPr>
        <vertAlign val="superscript"/>
        <sz val="11"/>
        <color theme="1"/>
        <rFont val="Calibri"/>
        <family val="2"/>
        <scheme val="minor"/>
      </rPr>
      <t>1</t>
    </r>
  </si>
  <si>
    <t xml:space="preserve"> </t>
  </si>
  <si>
    <t>Floating Core: Complete between Winter term Sophomore year and Fall term Senior year</t>
  </si>
  <si>
    <t>Professional Communication Strategies</t>
  </si>
  <si>
    <t xml:space="preserve">FALL </t>
  </si>
  <si>
    <t>UMID</t>
  </si>
  <si>
    <t>Anticipated Graduation Term</t>
  </si>
  <si>
    <t>Uniquename</t>
  </si>
  <si>
    <t>Name</t>
  </si>
  <si>
    <t xml:space="preserve">1 - Effective Fall 2014, LHC 250 renamed as BCOM 250 </t>
  </si>
  <si>
    <t>Varies</t>
  </si>
  <si>
    <t>Business Electives: Coursework needed to reach 58 total business credits</t>
  </si>
  <si>
    <t xml:space="preserve">BBA Degree Checklist (For Students Admitted Fall 2014 and later) </t>
  </si>
  <si>
    <t xml:space="preserve">My BBA Plan (For Students Admitted Fall 2014 and later) </t>
  </si>
  <si>
    <t>BBA 5th Year</t>
  </si>
  <si>
    <t>This BBA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"M" (counting toward Minor) in each checkbox.</t>
  </si>
  <si>
    <t>Businesses &amp; Leaders: The Positive Differences</t>
  </si>
  <si>
    <t>Credit Hours</t>
  </si>
  <si>
    <t xml:space="preserve">Choose 3 Distribution Areas: </t>
  </si>
  <si>
    <t>Independent Study (max. 3 projects, 1  per term, max. 7 total credits)</t>
  </si>
  <si>
    <t>"Minor Release" filed with Ross Academic Services before graduating</t>
  </si>
  <si>
    <t>Business credits shared with BBA and minor (max 3 credits, per approval)</t>
  </si>
  <si>
    <t>Humanities (9.0 crs)</t>
  </si>
  <si>
    <t>Natural Science/MSA (9.0 crs)</t>
  </si>
  <si>
    <t>My BBA 5 Year Plan (For Students Admitted Fall 2014 and later)</t>
  </si>
  <si>
    <t>BUS floating core</t>
  </si>
  <si>
    <t>BUS capstone</t>
  </si>
  <si>
    <t>varies</t>
  </si>
  <si>
    <r>
      <t>BCOM 250</t>
    </r>
    <r>
      <rPr>
        <vertAlign val="superscript"/>
        <sz val="14"/>
        <color theme="1"/>
        <rFont val="Calibri"/>
        <family val="2"/>
        <scheme val="minor"/>
      </rPr>
      <t>1</t>
    </r>
  </si>
  <si>
    <t>General Requirements</t>
  </si>
  <si>
    <t>Curriculum updated as of 6/24/15</t>
  </si>
  <si>
    <r>
      <t>□</t>
    </r>
    <r>
      <rPr>
        <sz val="9.9"/>
        <color theme="1"/>
        <rFont val="NewsGoth BT"/>
        <family val="2"/>
      </rPr>
      <t xml:space="preserve"> </t>
    </r>
    <r>
      <rPr>
        <sz val="11"/>
        <color theme="1"/>
        <rFont val="NewsGoth BT"/>
        <family val="2"/>
      </rPr>
      <t>Identity                      □</t>
    </r>
    <r>
      <rPr>
        <sz val="9.9"/>
        <color theme="1"/>
        <rFont val="NewsGoth BT"/>
        <family val="2"/>
      </rPr>
      <t xml:space="preserve"> </t>
    </r>
    <r>
      <rPr>
        <sz val="11"/>
        <color theme="1"/>
        <rFont val="NewsGoth BT"/>
        <family val="2"/>
      </rPr>
      <t>Diversity                      □</t>
    </r>
    <r>
      <rPr>
        <b/>
        <sz val="9.9"/>
        <color theme="1"/>
        <rFont val="NewsGoth BT"/>
        <family val="2"/>
      </rPr>
      <t xml:space="preserve"> </t>
    </r>
    <r>
      <rPr>
        <sz val="11"/>
        <color theme="1"/>
        <rFont val="NewsGoth BT"/>
        <family val="2"/>
      </rPr>
      <t>Organization</t>
    </r>
  </si>
  <si>
    <r>
      <t>Econ 102</t>
    </r>
    <r>
      <rPr>
        <vertAlign val="superscript"/>
        <sz val="11"/>
        <color theme="1"/>
        <rFont val="NewsGoth BT"/>
        <family val="2"/>
      </rPr>
      <t>3</t>
    </r>
    <r>
      <rPr>
        <sz val="11"/>
        <color theme="1"/>
        <rFont val="NewsGoth BT"/>
        <family val="2"/>
      </rPr>
      <t xml:space="preserve">                         </t>
    </r>
  </si>
  <si>
    <r>
      <t>Foreign Language</t>
    </r>
    <r>
      <rPr>
        <vertAlign val="superscript"/>
        <sz val="11"/>
        <color theme="1"/>
        <rFont val="NewsGoth BT"/>
        <family val="2"/>
      </rPr>
      <t>4</t>
    </r>
    <r>
      <rPr>
        <sz val="11"/>
        <color theme="1"/>
        <rFont val="NewsGoth BT"/>
        <family val="2"/>
      </rPr>
      <t xml:space="preserve"> </t>
    </r>
  </si>
  <si>
    <r>
      <t>Social Science</t>
    </r>
    <r>
      <rPr>
        <vertAlign val="superscript"/>
        <sz val="11"/>
        <color theme="1"/>
        <rFont val="NewsGoth BT"/>
        <family val="2"/>
      </rPr>
      <t>5</t>
    </r>
    <r>
      <rPr>
        <sz val="11"/>
        <color theme="1"/>
        <rFont val="NewsGoth BT"/>
        <family val="2"/>
      </rPr>
      <t xml:space="preserve"> (9.0 crs)</t>
    </r>
  </si>
  <si>
    <r>
      <rPr>
        <u/>
        <sz val="8"/>
        <color theme="1"/>
        <rFont val="NewsGoth BT"/>
        <family val="2"/>
      </rPr>
      <t>Notes</t>
    </r>
    <r>
      <rPr>
        <sz val="8"/>
        <color theme="1"/>
        <rFont val="NewsGoth BT"/>
        <family val="2"/>
      </rPr>
      <t>:
1 - Effective Fall 2014, LHC 250 renamed as BCOM 250
2- All three IDO Milestones must be completed by March 1st of the students final Winter term.
3 -ECON 102 must be completed by the end of the Winter term Junior year
4 - 4th term proficiency
5 - Econ 101 and Econ 102 are not accepted toward the Social Science Distribution requirement
Curriculum updated as of 6/24/15</t>
    </r>
  </si>
  <si>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must be completed between Winter term Sophomore year and Fall term Senior year
--Business Electives: Business elective  coursework needed to reach 58 total business credits
--ECON 102: Econ 102 must be completed by the end of the Winter term Junior year
--IDO Milestones:  A student must have at least one of each milestones (Identity, Diversity, and Organizations)</t>
  </si>
  <si>
    <t xml:space="preserve">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must be completed between Winter term Sophomore year and Fall term Senior year
--Business Electives: Business elective  coursework needed to reach 58 total business credits
--ECON 102: Econ 102 must be completed by the end of the Winter term Junior year
--IDO Milestones: A student must have at least one of each milestones (Identity, Diversity, and Organizations) </t>
  </si>
  <si>
    <r>
      <t>IDO Milestones</t>
    </r>
    <r>
      <rPr>
        <vertAlign val="superscript"/>
        <sz val="11"/>
        <color theme="1"/>
        <rFont val="NewsGoth BT"/>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</si>
</sst>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sz val="9"/>
      <color theme="1"/>
      <name val="Calibri"/>
      <family val="2"/>
      <scheme val="minor"/>
    </font>
    <font>
      <b/>
      <sz val="14"/>
      <color theme="1"/>
      <name val="Calibri"/>
      <family val="2"/>
      <scheme val="minor"/>
    </font>
    <font>
      <b/>
      <sz val="11"/>
      <color theme="1"/>
      <name val="NewsGoth BT"/>
      <family val="2"/>
    </font>
    <font>
      <sz val="11"/>
      <color theme="1"/>
      <name val="NewsGoth BT"/>
      <family val="2"/>
    </font>
    <font>
      <b/>
      <sz val="11"/>
      <name val="NewsGoth BT"/>
      <family val="2"/>
    </font>
    <font>
      <sz val="10.5"/>
      <color theme="1"/>
      <name val="NewsGoth BT"/>
      <family val="2"/>
    </font>
    <font>
      <sz val="11"/>
      <name val="NewsGoth BT"/>
      <family val="2"/>
    </font>
    <font>
      <vertAlign val="superscript"/>
      <sz val="11"/>
      <color theme="1"/>
      <name val="NewsGoth BT"/>
      <family val="2"/>
    </font>
    <font>
      <sz val="11"/>
      <color rgb="FF000000"/>
      <name val="NewsGoth BT"/>
      <family val="2"/>
    </font>
    <font>
      <b/>
      <sz val="15"/>
      <color theme="1"/>
      <name val="NewsGoth BT"/>
      <family val="2"/>
    </font>
    <font>
      <b/>
      <sz val="14"/>
      <color theme="1"/>
      <name val="NewsGoth BT"/>
      <family val="2"/>
    </font>
    <font>
      <vertAlign val="superscript"/>
      <sz val="11"/>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color theme="1"/>
      <name val="NewsGoth BT"/>
      <family val="2"/>
    </font>
    <font>
      <sz val="8"/>
      <color theme="1"/>
      <name val="NewsGoth BT"/>
      <family val="2"/>
    </font>
    <font>
      <u/>
      <sz val="8"/>
      <color theme="1"/>
      <name val="NewsGoth BT"/>
      <family val="2"/>
    </font>
    <font>
      <b/>
      <sz val="22"/>
      <color theme="1"/>
      <name val="Calibri"/>
      <family val="2"/>
      <scheme val="minor"/>
    </font>
    <font>
      <sz val="14"/>
      <color theme="1"/>
      <name val="NewsGoth BT"/>
      <family val="2"/>
    </font>
    <font>
      <vertAlign val="superscript"/>
      <sz val="14"/>
      <color theme="1"/>
      <name val="Calibri"/>
      <family val="2"/>
      <scheme val="minor"/>
    </font>
    <font>
      <sz val="9.9"/>
      <color theme="1"/>
      <name val="NewsGoth BT"/>
      <family val="2"/>
    </font>
    <font>
      <b/>
      <sz val="9.9"/>
      <color theme="1"/>
      <name val="NewsGoth BT"/>
      <family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auto="1"/>
      </top>
      <bottom style="thin">
        <color indexed="64"/>
      </bottom>
      <diagonal/>
    </border>
  </borders>
  <cellStyleXfs count="1">
    <xf numFmtId="0" fontId="0" fillId="0" borderId="0"/>
  </cellStyleXfs>
  <cellXfs count="376">
    <xf numFmtId="0" fontId="0" fillId="0" borderId="0" xfId="0"/>
    <xf numFmtId="0" fontId="0" fillId="0" borderId="0" xfId="0" applyProtection="1">
      <protection locked="0"/>
    </xf>
    <xf numFmtId="0" fontId="0" fillId="0" borderId="0" xfId="0" applyBorder="1" applyProtection="1">
      <protection locked="0"/>
    </xf>
    <xf numFmtId="0" fontId="0" fillId="0" borderId="0" xfId="0" applyFill="1" applyProtection="1">
      <protection locked="0"/>
    </xf>
    <xf numFmtId="0" fontId="0" fillId="0" borderId="0" xfId="0" applyFill="1" applyBorder="1" applyAlignment="1" applyProtection="1">
      <alignment vertical="center" textRotation="90"/>
      <protection locked="0"/>
    </xf>
    <xf numFmtId="0" fontId="0" fillId="0" borderId="0" xfId="0" applyFill="1" applyBorder="1" applyAlignment="1" applyProtection="1">
      <alignment horizontal="center" vertical="center" textRotation="90"/>
      <protection locked="0"/>
    </xf>
    <xf numFmtId="0" fontId="0" fillId="0" borderId="8" xfId="0" applyFill="1" applyBorder="1" applyAlignment="1" applyProtection="1">
      <alignment vertical="center" textRotation="90"/>
      <protection locked="0"/>
    </xf>
    <xf numFmtId="0" fontId="3" fillId="0" borderId="10" xfId="0" applyFont="1" applyBorder="1" applyAlignment="1" applyProtection="1">
      <alignment horizontal="left" vertical="top"/>
      <protection locked="0"/>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ont="1" applyAlignment="1" applyProtection="1">
      <alignment horizontal="left" vertical="center"/>
    </xf>
    <xf numFmtId="0" fontId="3" fillId="0" borderId="0" xfId="0" applyFont="1" applyBorder="1" applyAlignment="1" applyProtection="1">
      <alignment horizontal="left" vertical="top"/>
      <protection locked="0"/>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textRotation="90"/>
    </xf>
    <xf numFmtId="0" fontId="6" fillId="4" borderId="2" xfId="0" applyFont="1" applyFill="1" applyBorder="1" applyAlignment="1" applyProtection="1">
      <alignment horizontal="left" vertical="center"/>
    </xf>
    <xf numFmtId="0" fontId="7" fillId="4" borderId="5"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0" borderId="0" xfId="0" applyFont="1" applyAlignment="1" applyProtection="1">
      <alignment vertical="center"/>
    </xf>
    <xf numFmtId="0" fontId="7" fillId="0" borderId="1" xfId="0" applyFont="1" applyBorder="1" applyAlignment="1" applyProtection="1">
      <alignment vertical="center"/>
    </xf>
    <xf numFmtId="0" fontId="7" fillId="5" borderId="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5" borderId="2" xfId="0" applyFont="1" applyFill="1" applyBorder="1" applyAlignment="1" applyProtection="1">
      <alignment vertical="center"/>
    </xf>
    <xf numFmtId="0" fontId="8" fillId="5" borderId="5" xfId="0" applyFont="1" applyFill="1" applyBorder="1" applyAlignment="1" applyProtection="1">
      <alignment vertical="center"/>
    </xf>
    <xf numFmtId="0" fontId="8" fillId="5" borderId="29" xfId="0" applyFont="1" applyFill="1" applyBorder="1" applyAlignment="1" applyProtection="1">
      <alignment horizontal="left" vertical="center"/>
    </xf>
    <xf numFmtId="0" fontId="6" fillId="5" borderId="5" xfId="0" applyFont="1" applyFill="1" applyBorder="1" applyAlignment="1" applyProtection="1">
      <alignment vertical="center"/>
    </xf>
    <xf numFmtId="0" fontId="8" fillId="5" borderId="3" xfId="0" applyFont="1" applyFill="1" applyBorder="1" applyAlignment="1" applyProtection="1">
      <alignment horizontal="left" vertical="center"/>
    </xf>
    <xf numFmtId="0" fontId="6" fillId="5" borderId="5" xfId="0" applyFont="1" applyFill="1" applyBorder="1" applyAlignment="1" applyProtection="1">
      <alignment horizontal="left" vertical="center"/>
    </xf>
    <xf numFmtId="0" fontId="7" fillId="0" borderId="9" xfId="0" applyFont="1" applyBorder="1" applyAlignment="1" applyProtection="1">
      <alignment horizontal="left" vertical="center"/>
    </xf>
    <xf numFmtId="0" fontId="7" fillId="0" borderId="21" xfId="0" applyFont="1" applyBorder="1" applyAlignment="1" applyProtection="1">
      <alignment vertical="center"/>
      <protection locked="0"/>
    </xf>
    <xf numFmtId="164" fontId="10" fillId="0" borderId="26" xfId="0" applyNumberFormat="1" applyFont="1" applyFill="1" applyBorder="1" applyAlignment="1" applyProtection="1">
      <alignment horizontal="left" vertical="center"/>
      <protection locked="0"/>
    </xf>
    <xf numFmtId="0" fontId="7" fillId="0" borderId="31" xfId="0" applyFont="1" applyFill="1" applyBorder="1" applyAlignment="1" applyProtection="1">
      <alignment vertical="center"/>
      <protection locked="0"/>
    </xf>
    <xf numFmtId="0" fontId="7" fillId="0" borderId="0" xfId="0" applyFont="1" applyBorder="1" applyAlignment="1" applyProtection="1">
      <alignment horizontal="left" vertical="center"/>
    </xf>
    <xf numFmtId="164" fontId="7" fillId="0" borderId="0" xfId="0" applyNumberFormat="1" applyFont="1" applyFill="1" applyBorder="1" applyAlignment="1" applyProtection="1">
      <alignment horizontal="left" vertical="center"/>
    </xf>
    <xf numFmtId="0" fontId="7" fillId="0" borderId="1" xfId="0" applyFont="1" applyBorder="1" applyAlignment="1" applyProtection="1">
      <alignment horizontal="left" vertical="center"/>
    </xf>
    <xf numFmtId="0" fontId="7" fillId="0" borderId="13" xfId="0" applyFont="1" applyBorder="1" applyAlignment="1" applyProtection="1">
      <alignment vertical="center"/>
      <protection locked="0"/>
    </xf>
    <xf numFmtId="164" fontId="10" fillId="0" borderId="13" xfId="0" applyNumberFormat="1" applyFont="1" applyFill="1" applyBorder="1" applyAlignment="1" applyProtection="1">
      <alignment horizontal="left" vertical="center"/>
      <protection locked="0"/>
    </xf>
    <xf numFmtId="0" fontId="7" fillId="0" borderId="32" xfId="0" applyFont="1" applyFill="1" applyBorder="1" applyAlignment="1" applyProtection="1">
      <alignment vertical="center"/>
      <protection locked="0"/>
    </xf>
    <xf numFmtId="164" fontId="7" fillId="0" borderId="13" xfId="0" applyNumberFormat="1" applyFont="1" applyFill="1" applyBorder="1" applyAlignment="1" applyProtection="1">
      <alignment horizontal="left" vertical="center"/>
      <protection locked="0"/>
    </xf>
    <xf numFmtId="0" fontId="7" fillId="0" borderId="33" xfId="0" applyFont="1" applyBorder="1" applyAlignment="1" applyProtection="1">
      <alignment vertical="center"/>
      <protection locked="0"/>
    </xf>
    <xf numFmtId="164" fontId="7" fillId="0" borderId="33" xfId="0" applyNumberFormat="1" applyFont="1" applyFill="1" applyBorder="1" applyAlignment="1" applyProtection="1">
      <alignment horizontal="left" vertical="center"/>
      <protection locked="0"/>
    </xf>
    <xf numFmtId="0" fontId="7" fillId="0" borderId="34" xfId="0" applyFont="1" applyFill="1" applyBorder="1" applyAlignment="1" applyProtection="1">
      <alignment vertical="center"/>
      <protection locked="0"/>
    </xf>
    <xf numFmtId="165" fontId="7" fillId="0" borderId="0" xfId="0" applyNumberFormat="1" applyFont="1" applyFill="1" applyBorder="1" applyAlignment="1" applyProtection="1">
      <alignment horizontal="left" vertical="center"/>
    </xf>
    <xf numFmtId="0" fontId="6" fillId="6" borderId="0" xfId="0" applyFont="1" applyFill="1" applyBorder="1" applyAlignment="1" applyProtection="1">
      <alignment horizontal="center" vertical="center" textRotation="90"/>
    </xf>
    <xf numFmtId="0" fontId="7" fillId="0" borderId="0" xfId="0" applyFont="1" applyFill="1" applyBorder="1" applyAlignment="1" applyProtection="1">
      <alignment vertical="center"/>
    </xf>
    <xf numFmtId="0" fontId="7" fillId="0" borderId="0" xfId="0" applyFont="1" applyAlignment="1" applyProtection="1">
      <alignment horizontal="left" vertical="center"/>
    </xf>
    <xf numFmtId="0" fontId="6" fillId="4" borderId="5" xfId="0" applyFont="1" applyFill="1" applyBorder="1" applyAlignment="1" applyProtection="1">
      <alignment horizontal="left" vertical="center"/>
    </xf>
    <xf numFmtId="0" fontId="7" fillId="0" borderId="1" xfId="0" applyFont="1" applyBorder="1" applyAlignment="1" applyProtection="1">
      <alignment horizontal="left" vertical="center"/>
      <protection locked="0"/>
    </xf>
    <xf numFmtId="164" fontId="7" fillId="0" borderId="37" xfId="0" applyNumberFormat="1" applyFont="1" applyFill="1" applyBorder="1" applyAlignment="1" applyProtection="1">
      <alignment horizontal="left" vertical="center"/>
      <protection locked="0"/>
    </xf>
    <xf numFmtId="164" fontId="7" fillId="0" borderId="36" xfId="0" applyNumberFormat="1" applyFont="1" applyFill="1" applyBorder="1" applyAlignment="1" applyProtection="1">
      <alignment horizontal="left" vertical="center"/>
      <protection locked="0"/>
    </xf>
    <xf numFmtId="164" fontId="10" fillId="0" borderId="38" xfId="0" applyNumberFormat="1" applyFont="1" applyFill="1" applyBorder="1" applyAlignment="1" applyProtection="1">
      <alignment horizontal="left" vertical="center"/>
      <protection hidden="1"/>
    </xf>
    <xf numFmtId="164" fontId="10" fillId="0" borderId="13" xfId="0" applyNumberFormat="1" applyFont="1" applyFill="1" applyBorder="1" applyAlignment="1" applyProtection="1">
      <alignment horizontal="left" vertical="center"/>
      <protection hidden="1"/>
    </xf>
    <xf numFmtId="164" fontId="7" fillId="0" borderId="24" xfId="0" applyNumberFormat="1" applyFont="1" applyBorder="1" applyAlignment="1" applyProtection="1">
      <alignment horizontal="left" vertical="center"/>
      <protection hidden="1"/>
    </xf>
    <xf numFmtId="164" fontId="10" fillId="0" borderId="32" xfId="0" applyNumberFormat="1" applyFont="1" applyFill="1" applyBorder="1" applyAlignment="1" applyProtection="1">
      <alignment horizontal="left" vertical="center"/>
      <protection hidden="1"/>
    </xf>
    <xf numFmtId="164" fontId="7" fillId="0" borderId="25" xfId="0" applyNumberFormat="1" applyFont="1" applyFill="1" applyBorder="1" applyAlignment="1" applyProtection="1">
      <alignment horizontal="left" vertical="center"/>
      <protection locked="0"/>
    </xf>
    <xf numFmtId="164" fontId="7" fillId="0" borderId="16" xfId="0" applyNumberFormat="1" applyFont="1" applyFill="1" applyBorder="1" applyAlignment="1" applyProtection="1">
      <alignment horizontal="left" vertical="center"/>
      <protection locked="0"/>
    </xf>
    <xf numFmtId="164" fontId="10" fillId="0" borderId="39" xfId="0" applyNumberFormat="1" applyFont="1" applyFill="1" applyBorder="1" applyAlignment="1" applyProtection="1">
      <alignment horizontal="left" vertical="center"/>
      <protection hidden="1"/>
    </xf>
    <xf numFmtId="0" fontId="6" fillId="6" borderId="0" xfId="0" applyFont="1" applyFill="1" applyBorder="1" applyAlignment="1" applyProtection="1">
      <alignment vertical="center" textRotation="90"/>
    </xf>
    <xf numFmtId="0" fontId="7" fillId="0" borderId="0" xfId="0" applyFont="1" applyBorder="1" applyAlignment="1" applyProtection="1">
      <alignment vertical="center"/>
    </xf>
    <xf numFmtId="164" fontId="7" fillId="4" borderId="5" xfId="0" applyNumberFormat="1" applyFont="1" applyFill="1" applyBorder="1" applyAlignment="1" applyProtection="1">
      <alignment horizontal="left" vertical="center"/>
    </xf>
    <xf numFmtId="164" fontId="7" fillId="4" borderId="5" xfId="0" applyNumberFormat="1" applyFont="1" applyFill="1" applyBorder="1" applyAlignment="1" applyProtection="1">
      <alignment vertical="center"/>
    </xf>
    <xf numFmtId="0" fontId="7" fillId="4" borderId="3" xfId="0" applyFont="1" applyFill="1" applyBorder="1" applyAlignment="1" applyProtection="1">
      <alignment vertical="center"/>
    </xf>
    <xf numFmtId="0" fontId="6" fillId="0" borderId="0" xfId="0" applyFont="1" applyFill="1" applyBorder="1" applyAlignment="1" applyProtection="1">
      <alignment horizontal="left" vertical="center"/>
    </xf>
    <xf numFmtId="0" fontId="7" fillId="0" borderId="35" xfId="0" applyFont="1" applyBorder="1" applyAlignment="1" applyProtection="1">
      <alignment vertical="center"/>
    </xf>
    <xf numFmtId="0" fontId="7" fillId="0" borderId="40" xfId="0" applyFont="1" applyBorder="1" applyAlignment="1" applyProtection="1">
      <alignment vertical="center"/>
    </xf>
    <xf numFmtId="0" fontId="7" fillId="0" borderId="41" xfId="0" applyFont="1" applyBorder="1" applyAlignment="1" applyProtection="1">
      <alignment vertical="center"/>
    </xf>
    <xf numFmtId="0" fontId="7" fillId="0" borderId="0" xfId="0" applyFont="1" applyFill="1" applyAlignment="1" applyProtection="1">
      <alignment horizontal="left" vertical="center"/>
    </xf>
    <xf numFmtId="0" fontId="6" fillId="4" borderId="2" xfId="0" applyFont="1" applyFill="1" applyBorder="1" applyAlignment="1" applyProtection="1">
      <alignment vertical="center"/>
      <protection locked="0"/>
    </xf>
    <xf numFmtId="0" fontId="6" fillId="4" borderId="5" xfId="0" applyFont="1" applyFill="1" applyBorder="1" applyAlignment="1" applyProtection="1">
      <alignment vertical="center"/>
      <protection locked="0"/>
    </xf>
    <xf numFmtId="0" fontId="7" fillId="4" borderId="3"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40" xfId="0" applyFont="1" applyBorder="1" applyAlignment="1" applyProtection="1">
      <alignment horizontal="left" vertical="center"/>
    </xf>
    <xf numFmtId="0" fontId="7" fillId="0" borderId="29" xfId="0" applyFont="1" applyFill="1" applyBorder="1" applyAlignment="1" applyProtection="1">
      <alignment vertical="center"/>
    </xf>
    <xf numFmtId="0" fontId="7" fillId="0" borderId="30" xfId="0" applyFont="1" applyFill="1" applyBorder="1" applyAlignment="1" applyProtection="1">
      <alignment vertical="center"/>
    </xf>
    <xf numFmtId="164" fontId="7" fillId="0" borderId="22" xfId="0" applyNumberFormat="1" applyFont="1" applyBorder="1" applyAlignment="1" applyProtection="1">
      <alignment horizontal="center" vertical="center"/>
      <protection locked="0"/>
    </xf>
    <xf numFmtId="0" fontId="7" fillId="0" borderId="27"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42" xfId="0" applyFont="1" applyFill="1" applyBorder="1" applyAlignment="1" applyProtection="1">
      <alignment vertical="center"/>
    </xf>
    <xf numFmtId="0" fontId="7" fillId="0" borderId="33" xfId="0" applyFont="1" applyBorder="1" applyAlignment="1" applyProtection="1">
      <alignment horizontal="left" vertical="center"/>
    </xf>
    <xf numFmtId="164" fontId="7" fillId="0" borderId="1" xfId="0" applyNumberFormat="1" applyFont="1" applyBorder="1" applyAlignment="1" applyProtection="1">
      <alignment horizontal="left" vertical="center"/>
      <protection hidden="1"/>
    </xf>
    <xf numFmtId="0" fontId="7" fillId="0" borderId="43"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164" fontId="7" fillId="0" borderId="22" xfId="0" applyNumberFormat="1" applyFont="1" applyBorder="1" applyAlignment="1" applyProtection="1">
      <alignment horizontal="left" vertical="center"/>
      <protection locked="0"/>
    </xf>
    <xf numFmtId="164" fontId="7" fillId="0" borderId="22" xfId="0" applyNumberFormat="1" applyFont="1" applyFill="1" applyBorder="1" applyAlignment="1" applyProtection="1">
      <alignment horizontal="left" vertical="center"/>
      <protection locked="0"/>
    </xf>
    <xf numFmtId="0" fontId="7" fillId="0" borderId="22" xfId="0" applyFont="1" applyBorder="1" applyAlignment="1" applyProtection="1">
      <alignment vertical="center"/>
    </xf>
    <xf numFmtId="0" fontId="7" fillId="0" borderId="24" xfId="0" applyFont="1" applyBorder="1" applyAlignment="1" applyProtection="1">
      <alignment vertical="center"/>
    </xf>
    <xf numFmtId="0" fontId="7" fillId="0" borderId="23" xfId="0" applyFont="1" applyBorder="1" applyAlignment="1" applyProtection="1">
      <alignment vertical="center"/>
    </xf>
    <xf numFmtId="0" fontId="7" fillId="0" borderId="13" xfId="0" applyFont="1" applyBorder="1" applyAlignment="1" applyProtection="1">
      <alignment horizontal="left" vertical="center"/>
      <protection locked="0"/>
    </xf>
    <xf numFmtId="0" fontId="8" fillId="5" borderId="5"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7" fillId="5" borderId="3" xfId="0"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xf>
    <xf numFmtId="0" fontId="7" fillId="0" borderId="30" xfId="0" applyFont="1" applyFill="1" applyBorder="1" applyAlignment="1" applyProtection="1">
      <alignment horizontal="left" vertical="center"/>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xf>
    <xf numFmtId="164" fontId="7" fillId="0" borderId="10" xfId="0" applyNumberFormat="1" applyFont="1" applyFill="1" applyBorder="1" applyAlignment="1" applyProtection="1">
      <alignment horizontal="left" vertical="center"/>
    </xf>
    <xf numFmtId="0" fontId="7" fillId="0" borderId="11" xfId="0" applyFont="1" applyBorder="1" applyAlignment="1" applyProtection="1">
      <alignment horizontal="left" vertical="center"/>
    </xf>
    <xf numFmtId="0" fontId="7" fillId="0" borderId="42" xfId="0" applyFont="1" applyBorder="1" applyAlignment="1" applyProtection="1">
      <alignment vertical="center"/>
    </xf>
    <xf numFmtId="164" fontId="7" fillId="0" borderId="42" xfId="0" applyNumberFormat="1" applyFont="1" applyBorder="1" applyAlignment="1" applyProtection="1">
      <alignment horizontal="center" vertical="center"/>
      <protection locked="0"/>
    </xf>
    <xf numFmtId="164" fontId="7" fillId="0" borderId="47" xfId="0" applyNumberFormat="1" applyFont="1" applyBorder="1" applyAlignment="1" applyProtection="1">
      <alignment vertical="center"/>
      <protection locked="0"/>
    </xf>
    <xf numFmtId="0" fontId="7" fillId="0" borderId="47"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 fillId="0" borderId="7"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8" xfId="0" applyFill="1" applyBorder="1" applyAlignment="1" applyProtection="1">
      <alignment vertical="center"/>
      <protection locked="0"/>
    </xf>
    <xf numFmtId="0" fontId="0" fillId="0" borderId="29" xfId="0" applyFill="1" applyBorder="1" applyAlignment="1" applyProtection="1">
      <alignment horizontal="right" vertical="center"/>
      <protection locked="0"/>
    </xf>
    <xf numFmtId="164" fontId="0" fillId="0" borderId="1" xfId="0" applyNumberFormat="1" applyFill="1" applyBorder="1" applyAlignment="1" applyProtection="1">
      <alignment horizontal="center" vertical="center"/>
      <protection hidden="1"/>
    </xf>
    <xf numFmtId="0" fontId="1" fillId="0" borderId="4" xfId="0" applyFont="1"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30" xfId="0" applyFill="1" applyBorder="1" applyAlignment="1" applyProtection="1">
      <alignment horizontal="right" vertical="center"/>
      <protection locked="0"/>
    </xf>
    <xf numFmtId="0" fontId="1" fillId="0" borderId="8" xfId="0" applyFont="1"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11" xfId="0" applyFill="1" applyBorder="1" applyAlignment="1" applyProtection="1">
      <alignment horizontal="right" vertical="center"/>
      <protection locked="0"/>
    </xf>
    <xf numFmtId="0" fontId="0" fillId="0" borderId="9"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0" xfId="0" applyFill="1" applyBorder="1" applyAlignment="1" applyProtection="1">
      <alignment vertical="center"/>
      <protection locked="0"/>
    </xf>
    <xf numFmtId="164" fontId="0" fillId="0" borderId="0" xfId="0" applyNumberFormat="1" applyFill="1" applyBorder="1" applyAlignment="1" applyProtection="1">
      <alignment horizontal="left" vertical="center"/>
      <protection locked="0"/>
    </xf>
    <xf numFmtId="164" fontId="0" fillId="0" borderId="0" xfId="0" applyNumberFormat="1" applyFill="1" applyBorder="1" applyAlignment="1" applyProtection="1">
      <alignment horizontal="center" vertical="center"/>
      <protection locked="0"/>
    </xf>
    <xf numFmtId="0" fontId="1" fillId="0" borderId="28" xfId="0" applyFont="1" applyFill="1" applyBorder="1" applyAlignment="1" applyProtection="1">
      <alignment vertical="center"/>
      <protection locked="0"/>
    </xf>
    <xf numFmtId="0" fontId="1" fillId="0" borderId="29" xfId="0" applyFont="1" applyFill="1" applyBorder="1" applyAlignment="1" applyProtection="1">
      <alignment vertical="center"/>
      <protection locked="0"/>
    </xf>
    <xf numFmtId="0" fontId="1" fillId="0" borderId="3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0" fillId="0" borderId="4"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164" fontId="0" fillId="0" borderId="6" xfId="0" applyNumberFormat="1" applyFill="1" applyBorder="1" applyAlignment="1" applyProtection="1">
      <alignment horizontal="center" vertical="center"/>
      <protection locked="0"/>
    </xf>
    <xf numFmtId="0" fontId="0" fillId="0" borderId="4" xfId="0" applyFill="1" applyBorder="1" applyAlignment="1" applyProtection="1">
      <alignment horizontal="left" vertical="center"/>
    </xf>
    <xf numFmtId="164" fontId="0" fillId="0" borderId="0" xfId="0" applyNumberFormat="1" applyFill="1" applyBorder="1" applyAlignment="1" applyProtection="1">
      <alignment horizontal="center" vertical="center"/>
    </xf>
    <xf numFmtId="0" fontId="0" fillId="0" borderId="6" xfId="0" applyFill="1" applyBorder="1" applyAlignment="1" applyProtection="1">
      <alignment horizontal="right" vertical="center"/>
      <protection locked="0"/>
    </xf>
    <xf numFmtId="164" fontId="0" fillId="0" borderId="1" xfId="0" applyNumberFormat="1" applyFill="1" applyBorder="1" applyAlignment="1" applyProtection="1">
      <alignment horizontal="center" vertical="center"/>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164" fontId="0" fillId="0" borderId="8" xfId="0" applyNumberForma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Fill="1" applyBorder="1" applyAlignment="1" applyProtection="1">
      <alignment horizontal="right" vertical="center"/>
      <protection locked="0"/>
    </xf>
    <xf numFmtId="0" fontId="1" fillId="0" borderId="9"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164" fontId="0" fillId="0" borderId="0" xfId="0" applyNumberFormat="1" applyFill="1" applyBorder="1" applyAlignment="1" applyProtection="1">
      <alignment vertical="center"/>
      <protection locked="0"/>
    </xf>
    <xf numFmtId="0" fontId="18" fillId="0" borderId="0" xfId="0" applyFont="1" applyBorder="1" applyAlignment="1" applyProtection="1">
      <alignment vertical="center"/>
      <protection locked="0"/>
    </xf>
    <xf numFmtId="0" fontId="1" fillId="0" borderId="2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164" fontId="0" fillId="0" borderId="0" xfId="0" applyNumberFormat="1" applyBorder="1" applyAlignment="1" applyProtection="1">
      <alignment vertical="center"/>
      <protection locked="0"/>
    </xf>
    <xf numFmtId="0" fontId="0" fillId="0" borderId="12" xfId="0"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0" fillId="0" borderId="0" xfId="0" applyFill="1" applyBorder="1" applyAlignment="1" applyProtection="1">
      <alignment vertical="center" wrapText="1"/>
      <protection locked="0"/>
    </xf>
    <xf numFmtId="0" fontId="1" fillId="0" borderId="6" xfId="0" applyFont="1" applyFill="1" applyBorder="1" applyAlignment="1" applyProtection="1">
      <alignment horizontal="right" vertical="center"/>
      <protection locked="0"/>
    </xf>
    <xf numFmtId="164" fontId="1" fillId="2" borderId="1" xfId="0" applyNumberFormat="1"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Alignment="1">
      <alignment vertical="center"/>
    </xf>
    <xf numFmtId="0" fontId="4" fillId="0" borderId="0" xfId="0" applyFont="1" applyBorder="1" applyAlignment="1" applyProtection="1">
      <alignment vertical="top" wrapText="1"/>
      <protection locked="0"/>
    </xf>
    <xf numFmtId="0" fontId="1" fillId="0" borderId="17" xfId="0" applyFont="1" applyBorder="1" applyAlignment="1" applyProtection="1">
      <alignment vertical="center"/>
    </xf>
    <xf numFmtId="0" fontId="1" fillId="0" borderId="19" xfId="0" applyFont="1" applyBorder="1" applyAlignment="1" applyProtection="1">
      <alignment vertical="center"/>
    </xf>
    <xf numFmtId="0" fontId="7" fillId="0" borderId="36" xfId="0" applyFont="1" applyBorder="1" applyAlignment="1" applyProtection="1">
      <alignment vertical="center"/>
    </xf>
    <xf numFmtId="0" fontId="7" fillId="0" borderId="27" xfId="0" applyFont="1" applyBorder="1" applyAlignment="1" applyProtection="1">
      <alignment vertical="center"/>
    </xf>
    <xf numFmtId="0" fontId="7" fillId="0" borderId="45" xfId="0" applyFont="1" applyBorder="1" applyAlignment="1" applyProtection="1">
      <alignment vertical="center"/>
    </xf>
    <xf numFmtId="0" fontId="7" fillId="0" borderId="46" xfId="0" applyFont="1" applyBorder="1" applyAlignment="1" applyProtection="1">
      <alignment vertical="center"/>
    </xf>
    <xf numFmtId="0" fontId="19" fillId="4" borderId="5" xfId="0" applyFont="1" applyFill="1" applyBorder="1" applyAlignment="1" applyProtection="1">
      <alignment horizontal="left" vertical="center"/>
    </xf>
    <xf numFmtId="0" fontId="19" fillId="4" borderId="3" xfId="0" applyFont="1" applyFill="1" applyBorder="1" applyAlignment="1" applyProtection="1">
      <alignment vertical="center"/>
    </xf>
    <xf numFmtId="0" fontId="0" fillId="0" borderId="0" xfId="0" applyFont="1" applyBorder="1" applyAlignment="1" applyProtection="1">
      <alignment vertical="center"/>
    </xf>
    <xf numFmtId="0" fontId="14" fillId="0" borderId="0" xfId="0" applyFont="1" applyAlignment="1" applyProtection="1">
      <alignment horizontal="center" vertical="center"/>
    </xf>
    <xf numFmtId="0" fontId="9" fillId="0" borderId="0" xfId="0" applyFont="1" applyBorder="1" applyAlignment="1" applyProtection="1">
      <alignment vertical="center"/>
    </xf>
    <xf numFmtId="0" fontId="7" fillId="0" borderId="18" xfId="0" applyFont="1" applyBorder="1" applyAlignment="1" applyProtection="1">
      <alignment vertical="center" wrapText="1"/>
    </xf>
    <xf numFmtId="0" fontId="7" fillId="0" borderId="21" xfId="0" applyFont="1" applyBorder="1" applyAlignment="1" applyProtection="1">
      <alignment vertical="center" wrapText="1"/>
    </xf>
    <xf numFmtId="0" fontId="12" fillId="0" borderId="0" xfId="0" applyFont="1" applyBorder="1" applyAlignment="1">
      <alignment vertical="center"/>
    </xf>
    <xf numFmtId="0" fontId="7" fillId="0" borderId="28" xfId="0" applyFont="1" applyBorder="1" applyAlignment="1" applyProtection="1">
      <alignment vertical="center"/>
    </xf>
    <xf numFmtId="0" fontId="7" fillId="0" borderId="29" xfId="0" applyFont="1" applyBorder="1" applyAlignment="1" applyProtection="1">
      <alignment vertical="center"/>
    </xf>
    <xf numFmtId="0" fontId="7" fillId="0" borderId="30" xfId="0" applyFont="1" applyBorder="1" applyAlignment="1" applyProtection="1">
      <alignment vertical="center"/>
    </xf>
    <xf numFmtId="0" fontId="7" fillId="0" borderId="12" xfId="0" applyFont="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0" fillId="0" borderId="0" xfId="0" applyFill="1" applyAlignment="1">
      <alignment vertical="center"/>
    </xf>
    <xf numFmtId="0" fontId="6" fillId="4" borderId="2" xfId="0" applyFont="1" applyFill="1" applyBorder="1" applyAlignment="1">
      <alignment vertical="center"/>
    </xf>
    <xf numFmtId="0" fontId="7" fillId="4" borderId="5" xfId="0" applyFont="1" applyFill="1" applyBorder="1" applyAlignment="1">
      <alignment vertical="center"/>
    </xf>
    <xf numFmtId="0" fontId="7" fillId="4" borderId="3" xfId="0" applyFont="1" applyFill="1" applyBorder="1" applyAlignment="1">
      <alignment vertical="center"/>
    </xf>
    <xf numFmtId="0" fontId="9" fillId="0" borderId="0" xfId="0" applyFont="1" applyAlignment="1">
      <alignment vertical="center"/>
    </xf>
    <xf numFmtId="0" fontId="7" fillId="0" borderId="0" xfId="0" applyFont="1" applyBorder="1" applyAlignment="1" applyProtection="1">
      <alignment vertical="center" wrapText="1"/>
    </xf>
    <xf numFmtId="0" fontId="7" fillId="0" borderId="20" xfId="0" applyFont="1" applyBorder="1" applyAlignment="1" applyProtection="1">
      <alignment vertical="center"/>
    </xf>
    <xf numFmtId="0" fontId="9" fillId="0" borderId="18" xfId="0" applyFont="1" applyBorder="1" applyAlignment="1" applyProtection="1">
      <alignment vertical="center"/>
    </xf>
    <xf numFmtId="0" fontId="0" fillId="0" borderId="17" xfId="0" applyBorder="1" applyProtection="1">
      <protection locked="0"/>
    </xf>
    <xf numFmtId="0" fontId="4" fillId="0" borderId="18" xfId="0" applyFont="1" applyBorder="1" applyAlignment="1" applyProtection="1">
      <alignment vertical="top" wrapText="1"/>
      <protection locked="0"/>
    </xf>
    <xf numFmtId="0" fontId="0" fillId="0" borderId="19" xfId="0" applyBorder="1" applyProtection="1">
      <protection locked="0"/>
    </xf>
    <xf numFmtId="0" fontId="4" fillId="0" borderId="2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16" fillId="0" borderId="0" xfId="0" applyFont="1" applyBorder="1" applyAlignment="1" applyProtection="1">
      <alignment horizontal="left" vertical="top" wrapText="1"/>
    </xf>
    <xf numFmtId="0" fontId="2" fillId="0" borderId="0" xfId="0" applyFont="1" applyFill="1" applyBorder="1" applyAlignment="1" applyProtection="1">
      <alignment horizontal="center" vertical="center" textRotation="90"/>
      <protection locked="0"/>
    </xf>
    <xf numFmtId="0" fontId="19" fillId="4" borderId="3" xfId="0" applyFont="1" applyFill="1" applyBorder="1" applyAlignment="1" applyProtection="1">
      <alignment horizontal="left" vertical="center"/>
    </xf>
    <xf numFmtId="0" fontId="1" fillId="0" borderId="18" xfId="0" applyFont="1" applyBorder="1" applyAlignment="1" applyProtection="1">
      <alignment vertical="center"/>
    </xf>
    <xf numFmtId="0" fontId="0" fillId="0" borderId="0" xfId="0" applyFill="1" applyBorder="1" applyAlignment="1" applyProtection="1">
      <alignment horizontal="left" vertical="center"/>
      <protection locked="0"/>
    </xf>
    <xf numFmtId="0" fontId="5" fillId="0" borderId="17" xfId="0" applyFont="1" applyBorder="1" applyAlignment="1" applyProtection="1">
      <alignment vertical="center"/>
    </xf>
    <xf numFmtId="0" fontId="23" fillId="0" borderId="0" xfId="0" applyFont="1" applyBorder="1" applyAlignment="1" applyProtection="1">
      <alignment vertical="center"/>
    </xf>
    <xf numFmtId="0" fontId="23" fillId="0" borderId="18" xfId="0" applyFont="1" applyBorder="1" applyAlignment="1" applyProtection="1">
      <alignment vertical="center"/>
    </xf>
    <xf numFmtId="0" fontId="5" fillId="0" borderId="0" xfId="0" applyFont="1" applyFill="1" applyBorder="1" applyAlignment="1" applyProtection="1">
      <alignment horizontal="center" vertical="center"/>
      <protection locked="0"/>
    </xf>
    <xf numFmtId="0" fontId="5" fillId="0" borderId="8"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5" fillId="0" borderId="4"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164" fontId="3" fillId="0" borderId="6"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xf>
    <xf numFmtId="164" fontId="3" fillId="0" borderId="0" xfId="0" applyNumberFormat="1" applyFont="1" applyFill="1" applyBorder="1" applyAlignment="1" applyProtection="1">
      <alignment horizontal="center" vertical="center"/>
    </xf>
    <xf numFmtId="164" fontId="3" fillId="0" borderId="6" xfId="0" applyNumberFormat="1" applyFont="1" applyFill="1" applyBorder="1" applyAlignment="1" applyProtection="1">
      <alignment horizontal="center" vertical="center"/>
    </xf>
    <xf numFmtId="0" fontId="3" fillId="0" borderId="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6" xfId="0" applyFont="1" applyFill="1" applyBorder="1" applyAlignment="1" applyProtection="1">
      <alignment horizontal="right" vertical="center"/>
      <protection locked="0"/>
    </xf>
    <xf numFmtId="164" fontId="3" fillId="0" borderId="1" xfId="0" applyNumberFormat="1" applyFont="1" applyFill="1" applyBorder="1" applyAlignment="1" applyProtection="1">
      <alignment horizontal="center" vertical="center"/>
    </xf>
    <xf numFmtId="0" fontId="3" fillId="0" borderId="4"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164" fontId="3" fillId="0" borderId="11"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164" fontId="3" fillId="0" borderId="6" xfId="0" applyNumberFormat="1" applyFont="1" applyFill="1" applyBorder="1" applyAlignment="1" applyProtection="1">
      <alignment horizontal="center" vertical="center"/>
      <protection hidden="1"/>
    </xf>
    <xf numFmtId="0" fontId="3" fillId="0" borderId="12" xfId="0" applyFont="1" applyBorder="1" applyAlignment="1" applyProtection="1">
      <alignment vertical="center"/>
      <protection locked="0"/>
    </xf>
    <xf numFmtId="0" fontId="3" fillId="0" borderId="10" xfId="0" applyFont="1" applyFill="1" applyBorder="1" applyAlignment="1" applyProtection="1">
      <alignment horizontal="right" vertical="center"/>
      <protection locked="0"/>
    </xf>
    <xf numFmtId="164" fontId="3" fillId="0" borderId="1" xfId="0" applyNumberFormat="1"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locked="0"/>
    </xf>
    <xf numFmtId="0" fontId="5" fillId="0" borderId="12"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164" fontId="3" fillId="0" borderId="11" xfId="0" applyNumberFormat="1" applyFont="1" applyFill="1" applyBorder="1" applyAlignment="1" applyProtection="1">
      <alignment horizontal="center" vertical="center"/>
      <protection hidden="1"/>
    </xf>
    <xf numFmtId="164"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textRotation="90"/>
      <protection locked="0"/>
    </xf>
    <xf numFmtId="0" fontId="3" fillId="0" borderId="10"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3" fillId="0" borderId="0" xfId="0" applyFont="1" applyFill="1" applyBorder="1" applyAlignment="1" applyProtection="1">
      <alignment vertical="center" textRotation="90"/>
      <protection locked="0"/>
    </xf>
    <xf numFmtId="0" fontId="3" fillId="0" borderId="8" xfId="0" applyFont="1" applyFill="1" applyBorder="1" applyAlignment="1" applyProtection="1">
      <alignment vertical="center" textRotation="90"/>
      <protection locked="0"/>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30" xfId="0" applyFont="1" applyBorder="1" applyAlignment="1" applyProtection="1">
      <alignment vertical="center"/>
      <protection locked="0"/>
    </xf>
    <xf numFmtId="164" fontId="3" fillId="0" borderId="8" xfId="0" applyNumberFormat="1"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164" fontId="3" fillId="0" borderId="0" xfId="0" applyNumberFormat="1"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2" xfId="0" applyFont="1" applyFill="1" applyBorder="1" applyAlignment="1" applyProtection="1">
      <alignment horizontal="left" vertical="center"/>
      <protection locked="0"/>
    </xf>
    <xf numFmtId="0" fontId="3" fillId="0" borderId="11" xfId="0"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textRotation="90"/>
      <protection locked="0"/>
    </xf>
    <xf numFmtId="164" fontId="3" fillId="0" borderId="0"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locked="0"/>
    </xf>
    <xf numFmtId="0" fontId="5" fillId="0" borderId="6" xfId="0" applyFont="1" applyFill="1" applyBorder="1" applyAlignment="1" applyProtection="1">
      <alignment horizontal="right" vertical="center"/>
      <protection locked="0"/>
    </xf>
    <xf numFmtId="164" fontId="5" fillId="2" borderId="1" xfId="0" applyNumberFormat="1" applyFont="1" applyFill="1" applyBorder="1" applyAlignment="1" applyProtection="1">
      <alignment horizontal="center" vertical="center"/>
    </xf>
    <xf numFmtId="0" fontId="3" fillId="0" borderId="0" xfId="0" applyFont="1" applyAlignment="1" applyProtection="1">
      <alignment vertical="center"/>
      <protection locked="0"/>
    </xf>
    <xf numFmtId="0" fontId="0" fillId="0" borderId="1" xfId="0" applyFont="1" applyBorder="1" applyAlignment="1" applyProtection="1">
      <alignment vertical="center"/>
    </xf>
    <xf numFmtId="0" fontId="7" fillId="0" borderId="49" xfId="0" applyFont="1" applyBorder="1" applyAlignment="1" applyProtection="1">
      <alignment horizontal="left" vertical="center" wrapText="1"/>
    </xf>
    <xf numFmtId="0" fontId="7" fillId="0" borderId="33" xfId="0" applyFont="1" applyBorder="1" applyAlignment="1" applyProtection="1">
      <alignment horizontal="left" vertical="center" wrapText="1"/>
    </xf>
    <xf numFmtId="164" fontId="7" fillId="0" borderId="33" xfId="0" applyNumberFormat="1" applyFont="1" applyBorder="1" applyAlignment="1" applyProtection="1">
      <alignment horizontal="left" vertical="center"/>
    </xf>
    <xf numFmtId="0" fontId="7" fillId="0" borderId="34" xfId="0" applyFont="1" applyBorder="1" applyAlignment="1" applyProtection="1">
      <alignment horizontal="left" vertical="center" wrapText="1"/>
    </xf>
    <xf numFmtId="0" fontId="7" fillId="0" borderId="48" xfId="0" applyFont="1" applyBorder="1" applyAlignment="1" applyProtection="1">
      <alignment vertical="center"/>
    </xf>
    <xf numFmtId="0" fontId="13" fillId="0" borderId="0" xfId="0" applyFont="1" applyAlignment="1" applyProtection="1">
      <alignment horizontal="center" vertical="center"/>
    </xf>
    <xf numFmtId="0" fontId="7" fillId="0" borderId="37"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6" fillId="4" borderId="28" xfId="0" applyFont="1" applyFill="1" applyBorder="1" applyAlignment="1" applyProtection="1">
      <alignment vertical="center"/>
    </xf>
    <xf numFmtId="0" fontId="6" fillId="4" borderId="29" xfId="0" applyFont="1" applyFill="1" applyBorder="1" applyAlignment="1" applyProtection="1">
      <alignment vertical="center"/>
    </xf>
    <xf numFmtId="0" fontId="6" fillId="4" borderId="30" xfId="0" applyFont="1" applyFill="1" applyBorder="1" applyAlignment="1" applyProtection="1">
      <alignmen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18" xfId="0" applyFont="1" applyBorder="1" applyAlignment="1" applyProtection="1">
      <alignment horizontal="left" vertical="center"/>
    </xf>
    <xf numFmtId="0" fontId="20" fillId="0" borderId="0" xfId="0" applyFont="1" applyAlignment="1">
      <alignment horizontal="left" vertical="center" wrapText="1"/>
    </xf>
    <xf numFmtId="0" fontId="6" fillId="4" borderId="7" xfId="0" applyFont="1" applyFill="1" applyBorder="1" applyAlignment="1" applyProtection="1">
      <alignment horizontal="center" vertical="center" textRotation="90"/>
      <protection locked="0"/>
    </xf>
    <xf numFmtId="0" fontId="6" fillId="4" borderId="8" xfId="0" applyFont="1" applyFill="1" applyBorder="1" applyAlignment="1" applyProtection="1">
      <alignment horizontal="center" vertical="center" textRotation="90"/>
      <protection locked="0"/>
    </xf>
    <xf numFmtId="0" fontId="6" fillId="4" borderId="9" xfId="0" applyFont="1" applyFill="1" applyBorder="1" applyAlignment="1" applyProtection="1">
      <alignment horizontal="center" vertical="center" textRotation="90"/>
      <protection locked="0"/>
    </xf>
    <xf numFmtId="0" fontId="6" fillId="4" borderId="7" xfId="0" applyFont="1" applyFill="1" applyBorder="1" applyAlignment="1" applyProtection="1">
      <alignment horizontal="center" vertical="center" textRotation="90"/>
    </xf>
    <xf numFmtId="0" fontId="6" fillId="4" borderId="8" xfId="0" applyFont="1" applyFill="1" applyBorder="1" applyAlignment="1" applyProtection="1">
      <alignment horizontal="center" vertical="center" textRotation="90"/>
    </xf>
    <xf numFmtId="0" fontId="6" fillId="4" borderId="9" xfId="0" applyFont="1" applyFill="1" applyBorder="1" applyAlignment="1" applyProtection="1">
      <alignment horizontal="center" vertical="center" textRotation="90"/>
    </xf>
    <xf numFmtId="0" fontId="7" fillId="0" borderId="13"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22" xfId="0" applyFont="1" applyBorder="1" applyAlignment="1" applyProtection="1">
      <alignment vertical="center"/>
    </xf>
    <xf numFmtId="0" fontId="7" fillId="0" borderId="42" xfId="0" applyFont="1" applyBorder="1" applyAlignment="1" applyProtection="1">
      <alignment vertical="center"/>
    </xf>
    <xf numFmtId="0" fontId="6" fillId="4" borderId="28" xfId="0" applyFont="1" applyFill="1" applyBorder="1" applyAlignment="1" applyProtection="1">
      <alignment horizontal="center" vertical="center" textRotation="90"/>
    </xf>
    <xf numFmtId="0" fontId="6" fillId="4" borderId="4" xfId="0" applyFont="1" applyFill="1" applyBorder="1" applyAlignment="1" applyProtection="1">
      <alignment horizontal="center" vertical="center" textRotation="90"/>
    </xf>
    <xf numFmtId="0" fontId="6" fillId="4" borderId="12" xfId="0" applyFont="1" applyFill="1" applyBorder="1" applyAlignment="1" applyProtection="1">
      <alignment horizontal="center" vertical="center" textRotation="90"/>
    </xf>
    <xf numFmtId="0" fontId="7" fillId="0" borderId="33"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50"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0" fillId="0" borderId="4"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2" fillId="3" borderId="28" xfId="0" applyFont="1" applyFill="1" applyBorder="1" applyAlignment="1" applyProtection="1">
      <alignment horizontal="center" vertical="center" textRotation="90"/>
      <protection locked="0"/>
    </xf>
    <xf numFmtId="0" fontId="2" fillId="3" borderId="4" xfId="0" applyFont="1" applyFill="1" applyBorder="1" applyAlignment="1" applyProtection="1">
      <alignment horizontal="center" vertical="center" textRotation="90"/>
      <protection locked="0"/>
    </xf>
    <xf numFmtId="0" fontId="2" fillId="3" borderId="9" xfId="0" applyFont="1" applyFill="1" applyBorder="1" applyAlignment="1" applyProtection="1">
      <alignment horizontal="center" vertical="center" textRotation="90"/>
      <protection locked="0"/>
    </xf>
    <xf numFmtId="0" fontId="2" fillId="3" borderId="7" xfId="0" applyFont="1" applyFill="1" applyBorder="1" applyAlignment="1" applyProtection="1">
      <alignment horizontal="center" vertical="center" textRotation="90"/>
      <protection locked="0"/>
    </xf>
    <xf numFmtId="0" fontId="2" fillId="3" borderId="8" xfId="0" applyFont="1" applyFill="1" applyBorder="1" applyAlignment="1" applyProtection="1">
      <alignment horizontal="center" vertical="center" textRotation="90"/>
      <protection locked="0"/>
    </xf>
    <xf numFmtId="0" fontId="2" fillId="3" borderId="12" xfId="0" applyFont="1" applyFill="1" applyBorder="1" applyAlignment="1" applyProtection="1">
      <alignment horizontal="center" vertical="center" textRotation="90"/>
      <protection locked="0"/>
    </xf>
    <xf numFmtId="0" fontId="16" fillId="0" borderId="14" xfId="0" applyFont="1" applyBorder="1" applyAlignment="1" applyProtection="1">
      <alignment horizontal="left" vertical="top" wrapText="1"/>
    </xf>
    <xf numFmtId="0" fontId="16" fillId="0" borderId="15" xfId="0" applyFont="1" applyBorder="1" applyAlignment="1" applyProtection="1">
      <alignment horizontal="left" vertical="top" wrapText="1"/>
    </xf>
    <xf numFmtId="0" fontId="16" fillId="0" borderId="16" xfId="0" applyFont="1" applyBorder="1" applyAlignment="1" applyProtection="1">
      <alignment horizontal="left" vertical="top" wrapText="1"/>
    </xf>
    <xf numFmtId="0" fontId="16" fillId="0" borderId="17"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18" xfId="0" applyFont="1" applyBorder="1" applyAlignment="1" applyProtection="1">
      <alignment horizontal="left" vertical="top" wrapText="1"/>
    </xf>
    <xf numFmtId="0" fontId="16" fillId="0" borderId="19" xfId="0" applyFont="1" applyBorder="1" applyAlignment="1" applyProtection="1">
      <alignment horizontal="left" vertical="top" wrapText="1"/>
    </xf>
    <xf numFmtId="0" fontId="16" fillId="0" borderId="20" xfId="0" applyFont="1" applyBorder="1" applyAlignment="1" applyProtection="1">
      <alignment horizontal="left" vertical="top" wrapText="1"/>
    </xf>
    <xf numFmtId="0" fontId="16" fillId="0" borderId="21" xfId="0" applyFont="1" applyBorder="1" applyAlignment="1" applyProtection="1">
      <alignment horizontal="left" vertical="top" wrapText="1"/>
    </xf>
    <xf numFmtId="0" fontId="1" fillId="2" borderId="2"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textRotation="90"/>
      <protection locked="0"/>
    </xf>
    <xf numFmtId="0" fontId="5" fillId="3" borderId="8" xfId="0" applyFont="1" applyFill="1" applyBorder="1" applyAlignment="1" applyProtection="1">
      <alignment horizontal="center" vertical="center" textRotation="90"/>
      <protection locked="0"/>
    </xf>
    <xf numFmtId="0" fontId="5" fillId="3" borderId="9" xfId="0" applyFont="1" applyFill="1" applyBorder="1" applyAlignment="1" applyProtection="1">
      <alignment horizontal="center" vertical="center" textRotation="90"/>
      <protection locked="0"/>
    </xf>
    <xf numFmtId="0" fontId="5" fillId="2" borderId="2"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5" fillId="2" borderId="9"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textRotation="90"/>
      <protection locked="0"/>
    </xf>
    <xf numFmtId="0" fontId="5" fillId="3" borderId="12" xfId="0" applyFont="1" applyFill="1" applyBorder="1" applyAlignment="1" applyProtection="1">
      <alignment horizontal="center" vertical="center" textRotation="90"/>
      <protection locked="0"/>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textRotation="90"/>
      <protection locked="0"/>
    </xf>
    <xf numFmtId="0" fontId="5" fillId="2"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0" fillId="0" borderId="14"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21" xfId="0" applyFont="1" applyBorder="1" applyAlignment="1" applyProtection="1">
      <alignment horizontal="left" vertical="top" wrapText="1"/>
    </xf>
    <xf numFmtId="0" fontId="5" fillId="2"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textRotation="90"/>
      <protection locked="0"/>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8" xfId="0"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5</xdr:row>
      <xdr:rowOff>105834</xdr:rowOff>
    </xdr:from>
    <xdr:to>
      <xdr:col>3</xdr:col>
      <xdr:colOff>476250</xdr:colOff>
      <xdr:row>6</xdr:row>
      <xdr:rowOff>179917</xdr:rowOff>
    </xdr:to>
    <xdr:pic>
      <xdr:nvPicPr>
        <xdr:cNvPr id="3" name="Picture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356" b="21196"/>
        <a:stretch/>
      </xdr:blipFill>
      <xdr:spPr bwMode="auto">
        <a:xfrm>
          <a:off x="95250" y="1206501"/>
          <a:ext cx="2751667" cy="317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35719</xdr:colOff>
      <xdr:row>8</xdr:row>
      <xdr:rowOff>118268</xdr:rowOff>
    </xdr:from>
    <xdr:to>
      <xdr:col>2</xdr:col>
      <xdr:colOff>845344</xdr:colOff>
      <xdr:row>9</xdr:row>
      <xdr:rowOff>181085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68487"/>
          <a:ext cx="2095500"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35719</xdr:colOff>
      <xdr:row>8</xdr:row>
      <xdr:rowOff>118268</xdr:rowOff>
    </xdr:from>
    <xdr:to>
      <xdr:col>2</xdr:col>
      <xdr:colOff>229683</xdr:colOff>
      <xdr:row>9</xdr:row>
      <xdr:rowOff>181085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70868"/>
          <a:ext cx="2095500"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35719</xdr:colOff>
      <xdr:row>8</xdr:row>
      <xdr:rowOff>118268</xdr:rowOff>
    </xdr:from>
    <xdr:to>
      <xdr:col>2</xdr:col>
      <xdr:colOff>229683</xdr:colOff>
      <xdr:row>9</xdr:row>
      <xdr:rowOff>181085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93382"/>
          <a:ext cx="2099830" cy="305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showGridLines="0" tabSelected="1" showRuler="0" showWhiteSpace="0" topLeftCell="A7" zoomScale="90" zoomScaleNormal="90" zoomScaleSheetLayoutView="90" zoomScalePageLayoutView="90" workbookViewId="0">
      <selection activeCell="C32" sqref="C32"/>
    </sheetView>
  </sheetViews>
  <sheetFormatPr defaultRowHeight="15" x14ac:dyDescent="0.25"/>
  <cols>
    <col min="1" max="1" width="3.5703125" style="8" customWidth="1"/>
    <col min="2" max="2" width="4.5703125" style="8" customWidth="1"/>
    <col min="3" max="3" width="27.28515625" style="8" customWidth="1"/>
    <col min="4" max="4" width="42.5703125" style="8" customWidth="1"/>
    <col min="5" max="6" width="10" style="8" customWidth="1"/>
    <col min="7" max="7" width="2.140625" style="8" customWidth="1"/>
    <col min="8" max="8" width="3.5703125" style="8" customWidth="1"/>
    <col min="9" max="9" width="4.5703125" style="8" customWidth="1"/>
    <col min="10" max="10" width="15.85546875" style="8" customWidth="1"/>
    <col min="11" max="11" width="23.5703125" style="8" customWidth="1"/>
    <col min="12" max="14" width="10" style="8" customWidth="1"/>
    <col min="15" max="15" width="3.7109375" style="8" hidden="1" customWidth="1"/>
    <col min="16" max="16384" width="9.140625" style="8"/>
  </cols>
  <sheetData>
    <row r="1" spans="1:14" ht="19.5" customHeight="1" x14ac:dyDescent="0.25">
      <c r="A1" s="258" t="s">
        <v>99</v>
      </c>
      <c r="B1" s="258"/>
      <c r="C1" s="258"/>
      <c r="D1" s="258"/>
      <c r="E1" s="258"/>
      <c r="F1" s="258"/>
      <c r="G1" s="258"/>
      <c r="H1" s="258"/>
      <c r="I1" s="258"/>
      <c r="J1" s="258"/>
      <c r="K1" s="258"/>
      <c r="L1" s="258"/>
      <c r="M1" s="258"/>
      <c r="N1" s="258"/>
    </row>
    <row r="2" spans="1:14" ht="9.75" customHeight="1" x14ac:dyDescent="0.25">
      <c r="A2" s="166"/>
      <c r="B2" s="166"/>
      <c r="C2" s="166"/>
      <c r="D2" s="166"/>
      <c r="E2" s="166"/>
      <c r="F2" s="166"/>
      <c r="G2" s="166"/>
      <c r="H2" s="166"/>
      <c r="I2" s="166"/>
      <c r="J2" s="166"/>
      <c r="K2" s="166"/>
      <c r="L2" s="166"/>
      <c r="M2" s="166"/>
      <c r="N2" s="166"/>
    </row>
    <row r="3" spans="1:14" ht="18.75" customHeight="1" x14ac:dyDescent="0.25">
      <c r="A3" s="273" t="s">
        <v>95</v>
      </c>
      <c r="B3" s="274"/>
      <c r="C3" s="274"/>
      <c r="D3" s="275"/>
      <c r="E3" s="261" t="s">
        <v>102</v>
      </c>
      <c r="F3" s="262"/>
      <c r="G3" s="262"/>
      <c r="H3" s="262"/>
      <c r="I3" s="262"/>
      <c r="J3" s="262"/>
      <c r="K3" s="262"/>
      <c r="L3" s="262"/>
      <c r="M3" s="262"/>
      <c r="N3" s="263"/>
    </row>
    <row r="4" spans="1:14" ht="18.75" customHeight="1" x14ac:dyDescent="0.25">
      <c r="A4" s="276" t="s">
        <v>92</v>
      </c>
      <c r="B4" s="277"/>
      <c r="C4" s="277"/>
      <c r="D4" s="193" t="s">
        <v>94</v>
      </c>
      <c r="E4" s="264"/>
      <c r="F4" s="265"/>
      <c r="G4" s="265"/>
      <c r="H4" s="265"/>
      <c r="I4" s="265"/>
      <c r="J4" s="265"/>
      <c r="K4" s="265"/>
      <c r="L4" s="265"/>
      <c r="M4" s="265"/>
      <c r="N4" s="266"/>
    </row>
    <row r="5" spans="1:14" ht="18.75" customHeight="1" x14ac:dyDescent="0.25">
      <c r="A5" s="276" t="s">
        <v>93</v>
      </c>
      <c r="B5" s="277"/>
      <c r="C5" s="277"/>
      <c r="D5" s="278"/>
      <c r="E5" s="264"/>
      <c r="F5" s="265"/>
      <c r="G5" s="265"/>
      <c r="H5" s="265"/>
      <c r="I5" s="265"/>
      <c r="J5" s="265"/>
      <c r="K5" s="265"/>
      <c r="L5" s="265"/>
      <c r="M5" s="265"/>
      <c r="N5" s="266"/>
    </row>
    <row r="6" spans="1:14" ht="18.75" customHeight="1" x14ac:dyDescent="0.25">
      <c r="A6" s="157"/>
      <c r="B6" s="57"/>
      <c r="C6" s="57"/>
      <c r="D6" s="168"/>
      <c r="E6" s="264"/>
      <c r="F6" s="265"/>
      <c r="G6" s="265"/>
      <c r="H6" s="265"/>
      <c r="I6" s="265"/>
      <c r="J6" s="265"/>
      <c r="K6" s="265"/>
      <c r="L6" s="265"/>
      <c r="M6" s="265"/>
      <c r="N6" s="266"/>
    </row>
    <row r="7" spans="1:14" ht="18.75" customHeight="1" x14ac:dyDescent="0.25">
      <c r="A7" s="158"/>
      <c r="B7" s="183"/>
      <c r="C7" s="183"/>
      <c r="D7" s="169"/>
      <c r="E7" s="267"/>
      <c r="F7" s="268"/>
      <c r="G7" s="268"/>
      <c r="H7" s="268"/>
      <c r="I7" s="268"/>
      <c r="J7" s="268"/>
      <c r="K7" s="268"/>
      <c r="L7" s="268"/>
      <c r="M7" s="268"/>
      <c r="N7" s="269"/>
    </row>
    <row r="8" spans="1:14" ht="9.75" customHeight="1" thickBot="1" x14ac:dyDescent="0.3">
      <c r="C8" s="9"/>
    </row>
    <row r="9" spans="1:14" ht="18.75" customHeight="1" thickBot="1" x14ac:dyDescent="0.3">
      <c r="A9" s="10"/>
      <c r="B9" s="270" t="s">
        <v>81</v>
      </c>
      <c r="C9" s="271"/>
      <c r="D9" s="271"/>
      <c r="E9" s="271"/>
      <c r="F9" s="272"/>
      <c r="G9" s="12"/>
      <c r="H9" s="13"/>
      <c r="I9" s="14" t="s">
        <v>98</v>
      </c>
      <c r="J9" s="15"/>
      <c r="K9" s="15"/>
      <c r="L9" s="15"/>
      <c r="M9" s="15"/>
      <c r="N9" s="16"/>
    </row>
    <row r="10" spans="1:14" ht="18.75" customHeight="1" thickBot="1" x14ac:dyDescent="0.3">
      <c r="A10" s="290" t="s">
        <v>81</v>
      </c>
      <c r="B10" s="21"/>
      <c r="C10" s="22" t="s">
        <v>0</v>
      </c>
      <c r="D10" s="88" t="s">
        <v>22</v>
      </c>
      <c r="E10" s="88" t="s">
        <v>7</v>
      </c>
      <c r="F10" s="25" t="s">
        <v>23</v>
      </c>
      <c r="G10" s="20"/>
      <c r="H10" s="283" t="s">
        <v>21</v>
      </c>
      <c r="I10" s="21"/>
      <c r="J10" s="22" t="s">
        <v>0</v>
      </c>
      <c r="K10" s="23" t="s">
        <v>22</v>
      </c>
      <c r="L10" s="23"/>
      <c r="M10" s="24" t="s">
        <v>7</v>
      </c>
      <c r="N10" s="25" t="s">
        <v>23</v>
      </c>
    </row>
    <row r="11" spans="1:14" ht="18.75" customHeight="1" thickBot="1" x14ac:dyDescent="0.3">
      <c r="A11" s="291"/>
      <c r="B11" s="89" t="s">
        <v>77</v>
      </c>
      <c r="C11" s="26"/>
      <c r="D11" s="26"/>
      <c r="E11" s="19"/>
      <c r="F11" s="90"/>
      <c r="G11" s="12"/>
      <c r="H11" s="284"/>
      <c r="I11" s="27"/>
      <c r="J11" s="28"/>
      <c r="K11" s="259"/>
      <c r="L11" s="259"/>
      <c r="M11" s="29"/>
      <c r="N11" s="30"/>
    </row>
    <row r="12" spans="1:14" ht="18.75" customHeight="1" thickBot="1" x14ac:dyDescent="0.3">
      <c r="A12" s="291"/>
      <c r="B12" s="46"/>
      <c r="C12" s="31" t="s">
        <v>68</v>
      </c>
      <c r="D12" s="31" t="s">
        <v>57</v>
      </c>
      <c r="E12" s="32">
        <v>3</v>
      </c>
      <c r="F12" s="91" t="s">
        <v>48</v>
      </c>
      <c r="G12" s="12"/>
      <c r="H12" s="284"/>
      <c r="I12" s="33"/>
      <c r="J12" s="34"/>
      <c r="K12" s="260"/>
      <c r="L12" s="260"/>
      <c r="M12" s="35"/>
      <c r="N12" s="36"/>
    </row>
    <row r="13" spans="1:14" ht="18.75" customHeight="1" thickBot="1" x14ac:dyDescent="0.3">
      <c r="A13" s="291"/>
      <c r="B13" s="46"/>
      <c r="C13" s="31" t="s">
        <v>59</v>
      </c>
      <c r="D13" s="31" t="s">
        <v>103</v>
      </c>
      <c r="E13" s="32">
        <v>3</v>
      </c>
      <c r="F13" s="91" t="s">
        <v>48</v>
      </c>
      <c r="G13" s="12"/>
      <c r="H13" s="284"/>
      <c r="I13" s="33"/>
      <c r="J13" s="34"/>
      <c r="K13" s="260"/>
      <c r="L13" s="260"/>
      <c r="M13" s="37"/>
      <c r="N13" s="36"/>
    </row>
    <row r="14" spans="1:14" ht="18.75" customHeight="1" thickBot="1" x14ac:dyDescent="0.3">
      <c r="A14" s="291"/>
      <c r="B14" s="46"/>
      <c r="C14" s="31" t="s">
        <v>60</v>
      </c>
      <c r="D14" s="31" t="s">
        <v>71</v>
      </c>
      <c r="E14" s="32">
        <v>4</v>
      </c>
      <c r="F14" s="91" t="s">
        <v>48</v>
      </c>
      <c r="G14" s="12"/>
      <c r="H14" s="284"/>
      <c r="I14" s="33"/>
      <c r="J14" s="87"/>
      <c r="K14" s="260"/>
      <c r="L14" s="260"/>
      <c r="M14" s="37"/>
      <c r="N14" s="36"/>
    </row>
    <row r="15" spans="1:14" ht="18.75" customHeight="1" thickBot="1" x14ac:dyDescent="0.3">
      <c r="A15" s="291"/>
      <c r="B15" s="46"/>
      <c r="C15" s="31" t="s">
        <v>3</v>
      </c>
      <c r="D15" s="31" t="s">
        <v>58</v>
      </c>
      <c r="E15" s="32">
        <v>3</v>
      </c>
      <c r="F15" s="91" t="s">
        <v>49</v>
      </c>
      <c r="G15" s="12"/>
      <c r="H15" s="284"/>
      <c r="I15" s="33"/>
      <c r="J15" s="87"/>
      <c r="K15" s="294"/>
      <c r="L15" s="295"/>
      <c r="M15" s="37"/>
      <c r="N15" s="36"/>
    </row>
    <row r="16" spans="1:14" ht="18.75" customHeight="1" thickBot="1" x14ac:dyDescent="0.3">
      <c r="A16" s="291"/>
      <c r="B16" s="46"/>
      <c r="C16" s="31" t="s">
        <v>82</v>
      </c>
      <c r="D16" s="31" t="s">
        <v>83</v>
      </c>
      <c r="E16" s="32">
        <v>1.5</v>
      </c>
      <c r="F16" s="91" t="s">
        <v>49</v>
      </c>
      <c r="G16" s="12"/>
      <c r="H16" s="284"/>
      <c r="I16" s="33"/>
      <c r="J16" s="34"/>
      <c r="K16" s="260"/>
      <c r="L16" s="260"/>
      <c r="M16" s="37"/>
      <c r="N16" s="36"/>
    </row>
    <row r="17" spans="1:14" ht="18.75" customHeight="1" thickBot="1" x14ac:dyDescent="0.3">
      <c r="A17" s="291"/>
      <c r="B17" s="92"/>
      <c r="C17" s="31" t="s">
        <v>64</v>
      </c>
      <c r="D17" s="31" t="s">
        <v>70</v>
      </c>
      <c r="E17" s="32">
        <v>1.5</v>
      </c>
      <c r="F17" s="91" t="s">
        <v>49</v>
      </c>
      <c r="G17" s="12"/>
      <c r="H17" s="284"/>
      <c r="I17" s="33"/>
      <c r="J17" s="34"/>
      <c r="K17" s="260"/>
      <c r="L17" s="260"/>
      <c r="M17" s="37"/>
      <c r="N17" s="36"/>
    </row>
    <row r="18" spans="1:14" ht="18.75" customHeight="1" thickBot="1" x14ac:dyDescent="0.3">
      <c r="A18" s="291"/>
      <c r="B18" s="89" t="s">
        <v>78</v>
      </c>
      <c r="C18" s="26"/>
      <c r="D18" s="26"/>
      <c r="E18" s="19"/>
      <c r="F18" s="90"/>
      <c r="G18" s="12"/>
      <c r="H18" s="284"/>
      <c r="I18" s="33"/>
      <c r="J18" s="34"/>
      <c r="K18" s="260"/>
      <c r="L18" s="260"/>
      <c r="M18" s="37"/>
      <c r="N18" s="36"/>
    </row>
    <row r="19" spans="1:14" ht="18.75" customHeight="1" thickBot="1" x14ac:dyDescent="0.3">
      <c r="A19" s="291"/>
      <c r="B19" s="93"/>
      <c r="C19" s="31" t="s">
        <v>62</v>
      </c>
      <c r="D19" s="12" t="s">
        <v>90</v>
      </c>
      <c r="E19" s="12">
        <v>1.5</v>
      </c>
      <c r="F19" s="94" t="s">
        <v>48</v>
      </c>
      <c r="G19" s="12"/>
      <c r="H19" s="285"/>
      <c r="I19" s="33"/>
      <c r="J19" s="38"/>
      <c r="K19" s="293"/>
      <c r="L19" s="293"/>
      <c r="M19" s="39"/>
      <c r="N19" s="40"/>
    </row>
    <row r="20" spans="1:14" ht="18.75" customHeight="1" thickBot="1" x14ac:dyDescent="0.3">
      <c r="A20" s="291"/>
      <c r="B20" s="95"/>
      <c r="C20" s="31" t="s">
        <v>72</v>
      </c>
      <c r="D20" s="170" t="s">
        <v>73</v>
      </c>
      <c r="E20" s="41">
        <v>3</v>
      </c>
      <c r="F20" s="91" t="s">
        <v>48</v>
      </c>
      <c r="G20" s="12"/>
      <c r="H20" s="42"/>
      <c r="I20" s="31"/>
      <c r="J20" s="31"/>
      <c r="K20" s="12"/>
      <c r="L20" s="43"/>
      <c r="M20" s="17"/>
      <c r="N20" s="17"/>
    </row>
    <row r="21" spans="1:14" ht="18.75" customHeight="1" thickBot="1" x14ac:dyDescent="0.3">
      <c r="A21" s="291"/>
      <c r="B21" s="46"/>
      <c r="C21" s="12" t="s">
        <v>2</v>
      </c>
      <c r="D21" s="12" t="s">
        <v>65</v>
      </c>
      <c r="E21" s="41">
        <v>3</v>
      </c>
      <c r="F21" s="70" t="s">
        <v>48</v>
      </c>
      <c r="G21" s="12"/>
      <c r="H21" s="44"/>
      <c r="I21" s="14" t="s">
        <v>25</v>
      </c>
      <c r="J21" s="45"/>
      <c r="K21" s="45"/>
      <c r="L21" s="163" t="s">
        <v>26</v>
      </c>
      <c r="M21" s="163" t="s">
        <v>43</v>
      </c>
      <c r="N21" s="164" t="s">
        <v>27</v>
      </c>
    </row>
    <row r="22" spans="1:14" ht="18.75" customHeight="1" thickBot="1" x14ac:dyDescent="0.3">
      <c r="A22" s="291"/>
      <c r="B22" s="46"/>
      <c r="C22" s="12" t="s">
        <v>61</v>
      </c>
      <c r="D22" s="12" t="s">
        <v>32</v>
      </c>
      <c r="E22" s="41">
        <v>3</v>
      </c>
      <c r="F22" s="70" t="s">
        <v>48</v>
      </c>
      <c r="G22" s="12"/>
      <c r="H22" s="283" t="s">
        <v>104</v>
      </c>
      <c r="I22" s="46"/>
      <c r="J22" s="62" t="s">
        <v>29</v>
      </c>
      <c r="K22" s="159"/>
      <c r="L22" s="47"/>
      <c r="M22" s="48"/>
      <c r="N22" s="49">
        <f>120-L22-M22</f>
        <v>120</v>
      </c>
    </row>
    <row r="23" spans="1:14" ht="18.75" customHeight="1" thickBot="1" x14ac:dyDescent="0.3">
      <c r="A23" s="291"/>
      <c r="B23" s="89" t="s">
        <v>79</v>
      </c>
      <c r="C23" s="26"/>
      <c r="D23" s="26"/>
      <c r="E23" s="19"/>
      <c r="F23" s="90"/>
      <c r="G23" s="12"/>
      <c r="H23" s="284"/>
      <c r="I23" s="46"/>
      <c r="J23" s="160" t="s">
        <v>67</v>
      </c>
      <c r="K23" s="85"/>
      <c r="L23" s="50">
        <f>SUMIF(B12:B30,"x",E12:E30)+SUMIF(I11:I19,"x",M11:M19)</f>
        <v>0</v>
      </c>
      <c r="M23" s="51">
        <f>SUMIF(B12:B30,"IP",E12:E30)+SUMIF(I12:I19,"IP",M11:M19)</f>
        <v>0</v>
      </c>
      <c r="N23" s="52">
        <f>58-L23-M23</f>
        <v>58</v>
      </c>
    </row>
    <row r="24" spans="1:14" ht="18.75" customHeight="1" thickBot="1" x14ac:dyDescent="0.3">
      <c r="A24" s="291"/>
      <c r="B24" s="46"/>
      <c r="C24" s="12" t="s">
        <v>33</v>
      </c>
      <c r="D24" s="12" t="s">
        <v>34</v>
      </c>
      <c r="E24" s="41">
        <v>3</v>
      </c>
      <c r="F24" s="70" t="s">
        <v>48</v>
      </c>
      <c r="G24" s="12"/>
      <c r="H24" s="284"/>
      <c r="I24" s="46"/>
      <c r="J24" s="161" t="s">
        <v>31</v>
      </c>
      <c r="K24" s="162"/>
      <c r="L24" s="53"/>
      <c r="M24" s="54"/>
      <c r="N24" s="55">
        <f>54-L24-M24</f>
        <v>54</v>
      </c>
    </row>
    <row r="25" spans="1:14" ht="18.75" customHeight="1" thickBot="1" x14ac:dyDescent="0.3">
      <c r="A25" s="291"/>
      <c r="B25" s="46"/>
      <c r="C25" s="12" t="s">
        <v>74</v>
      </c>
      <c r="D25" s="12" t="s">
        <v>76</v>
      </c>
      <c r="E25" s="41" t="s">
        <v>97</v>
      </c>
      <c r="F25" s="70" t="s">
        <v>49</v>
      </c>
      <c r="G25" s="12"/>
      <c r="H25" s="284"/>
      <c r="I25" s="171" t="s">
        <v>44</v>
      </c>
      <c r="J25" s="172"/>
      <c r="K25" s="172"/>
      <c r="L25" s="172"/>
      <c r="M25" s="172"/>
      <c r="N25" s="173"/>
    </row>
    <row r="26" spans="1:14" ht="18.75" customHeight="1" thickBot="1" x14ac:dyDescent="0.3">
      <c r="A26" s="291"/>
      <c r="B26" s="89" t="s">
        <v>89</v>
      </c>
      <c r="C26" s="26"/>
      <c r="D26" s="26"/>
      <c r="E26" s="19"/>
      <c r="F26" s="90"/>
      <c r="G26" s="12"/>
      <c r="H26" s="285"/>
      <c r="I26" s="174"/>
      <c r="J26" s="175"/>
      <c r="K26" s="175"/>
      <c r="L26" s="175"/>
      <c r="M26" s="175"/>
      <c r="N26" s="176"/>
    </row>
    <row r="27" spans="1:14" ht="18.75" customHeight="1" thickBot="1" x14ac:dyDescent="0.3">
      <c r="A27" s="291"/>
      <c r="B27" s="93"/>
      <c r="C27" s="12" t="s">
        <v>6</v>
      </c>
      <c r="D27" s="12" t="s">
        <v>69</v>
      </c>
      <c r="E27" s="32">
        <v>3</v>
      </c>
      <c r="F27" s="70" t="s">
        <v>47</v>
      </c>
      <c r="G27" s="12"/>
      <c r="H27" s="56"/>
      <c r="I27" s="57"/>
      <c r="J27" s="57"/>
      <c r="K27" s="57"/>
      <c r="L27" s="57"/>
      <c r="M27" s="57"/>
      <c r="N27" s="57"/>
    </row>
    <row r="28" spans="1:14" ht="18.75" customHeight="1" thickBot="1" x14ac:dyDescent="0.3">
      <c r="A28" s="291"/>
      <c r="B28" s="95"/>
      <c r="C28" s="12" t="s">
        <v>4</v>
      </c>
      <c r="D28" s="12" t="s">
        <v>24</v>
      </c>
      <c r="E28" s="32">
        <v>3</v>
      </c>
      <c r="F28" s="70" t="s">
        <v>47</v>
      </c>
      <c r="G28" s="12"/>
      <c r="H28" s="57"/>
      <c r="I28" s="14" t="s">
        <v>35</v>
      </c>
      <c r="J28" s="45"/>
      <c r="K28" s="58"/>
      <c r="L28" s="59"/>
      <c r="M28" s="59"/>
      <c r="N28" s="60"/>
    </row>
    <row r="29" spans="1:14" ht="18.75" customHeight="1" thickBot="1" x14ac:dyDescent="0.3">
      <c r="A29" s="291"/>
      <c r="B29" s="46"/>
      <c r="C29" s="31" t="s">
        <v>5</v>
      </c>
      <c r="D29" s="31" t="s">
        <v>28</v>
      </c>
      <c r="E29" s="32">
        <v>3</v>
      </c>
      <c r="F29" s="91" t="s">
        <v>47</v>
      </c>
      <c r="G29" s="61"/>
      <c r="H29" s="283" t="s">
        <v>36</v>
      </c>
      <c r="I29" s="46"/>
      <c r="J29" s="62" t="s">
        <v>37</v>
      </c>
      <c r="K29" s="63"/>
      <c r="L29" s="63"/>
      <c r="M29" s="63"/>
      <c r="N29" s="64"/>
    </row>
    <row r="30" spans="1:14" ht="18.75" customHeight="1" thickBot="1" x14ac:dyDescent="0.3">
      <c r="A30" s="292"/>
      <c r="B30" s="33"/>
      <c r="C30" s="96" t="s">
        <v>66</v>
      </c>
      <c r="D30" s="96" t="s">
        <v>30</v>
      </c>
      <c r="E30" s="97">
        <v>1.5</v>
      </c>
      <c r="F30" s="98" t="s">
        <v>47</v>
      </c>
      <c r="G30" s="12"/>
      <c r="H30" s="284"/>
      <c r="I30" s="46"/>
      <c r="J30" s="84" t="s">
        <v>38</v>
      </c>
      <c r="K30" s="86"/>
      <c r="L30" s="86"/>
      <c r="M30" s="86"/>
      <c r="N30" s="99"/>
    </row>
    <row r="31" spans="1:14" ht="18.75" customHeight="1" thickBot="1" x14ac:dyDescent="0.3">
      <c r="A31" s="177"/>
      <c r="B31" s="178" t="s">
        <v>80</v>
      </c>
      <c r="C31" s="179"/>
      <c r="D31" s="179"/>
      <c r="E31" s="179"/>
      <c r="F31" s="180"/>
      <c r="G31" s="44"/>
      <c r="H31" s="284"/>
      <c r="I31" s="46"/>
      <c r="J31" s="84" t="s">
        <v>39</v>
      </c>
      <c r="K31" s="86"/>
      <c r="L31" s="86"/>
      <c r="M31" s="86"/>
      <c r="N31" s="99"/>
    </row>
    <row r="32" spans="1:14" ht="18.75" customHeight="1" thickBot="1" x14ac:dyDescent="0.3">
      <c r="A32" s="283" t="s">
        <v>116</v>
      </c>
      <c r="B32" s="252"/>
      <c r="C32" s="257" t="s">
        <v>125</v>
      </c>
      <c r="D32" s="296" t="s">
        <v>118</v>
      </c>
      <c r="E32" s="297"/>
      <c r="F32" s="298"/>
      <c r="G32" s="44"/>
      <c r="H32" s="284"/>
      <c r="I32" s="46"/>
      <c r="J32" s="84" t="s">
        <v>106</v>
      </c>
      <c r="K32" s="86"/>
      <c r="L32" s="86"/>
      <c r="M32" s="86"/>
      <c r="N32" s="99"/>
    </row>
    <row r="33" spans="1:14" ht="18.75" customHeight="1" thickBot="1" x14ac:dyDescent="0.3">
      <c r="A33" s="284"/>
      <c r="B33" s="18"/>
      <c r="C33" s="253" t="s">
        <v>119</v>
      </c>
      <c r="D33" s="254" t="s">
        <v>56</v>
      </c>
      <c r="E33" s="255">
        <v>4</v>
      </c>
      <c r="F33" s="256" t="s">
        <v>47</v>
      </c>
      <c r="G33" s="65"/>
      <c r="H33" s="285"/>
      <c r="I33" s="46"/>
      <c r="J33" s="160" t="s">
        <v>45</v>
      </c>
      <c r="K33" s="86"/>
      <c r="L33" s="86"/>
      <c r="M33" s="86"/>
      <c r="N33" s="85"/>
    </row>
    <row r="34" spans="1:14" ht="18.75" customHeight="1" thickBot="1" x14ac:dyDescent="0.3">
      <c r="A34" s="284"/>
      <c r="B34" s="178" t="s">
        <v>105</v>
      </c>
      <c r="C34" s="179"/>
      <c r="D34" s="163" t="s">
        <v>26</v>
      </c>
      <c r="E34" s="163" t="s">
        <v>43</v>
      </c>
      <c r="F34" s="192"/>
      <c r="G34" s="12"/>
      <c r="H34" s="42"/>
      <c r="I34" s="17"/>
      <c r="J34" s="17"/>
      <c r="K34" s="17"/>
      <c r="L34" s="17"/>
      <c r="M34" s="17"/>
      <c r="N34" s="17"/>
    </row>
    <row r="35" spans="1:14" ht="18.75" customHeight="1" thickBot="1" x14ac:dyDescent="0.3">
      <c r="A35" s="284"/>
      <c r="B35" s="18"/>
      <c r="C35" s="57" t="s">
        <v>120</v>
      </c>
      <c r="D35" s="84"/>
      <c r="E35" s="288"/>
      <c r="F35" s="289"/>
      <c r="G35" s="12"/>
      <c r="H35" s="17"/>
      <c r="I35" s="66" t="s">
        <v>40</v>
      </c>
      <c r="J35" s="67"/>
      <c r="K35" s="67"/>
      <c r="L35" s="67"/>
      <c r="M35" s="67"/>
      <c r="N35" s="68"/>
    </row>
    <row r="36" spans="1:14" ht="18.75" customHeight="1" thickBot="1" x14ac:dyDescent="0.3">
      <c r="A36" s="284"/>
      <c r="B36" s="46"/>
      <c r="C36" s="69" t="s">
        <v>109</v>
      </c>
      <c r="D36" s="82"/>
      <c r="E36" s="286"/>
      <c r="F36" s="287"/>
      <c r="G36" s="70"/>
      <c r="H36" s="280" t="s">
        <v>41</v>
      </c>
      <c r="I36" s="46"/>
      <c r="J36" s="71" t="s">
        <v>54</v>
      </c>
      <c r="K36" s="72"/>
      <c r="L36" s="72"/>
      <c r="M36" s="72"/>
      <c r="N36" s="73"/>
    </row>
    <row r="37" spans="1:14" ht="18.75" customHeight="1" thickBot="1" x14ac:dyDescent="0.3">
      <c r="A37" s="284"/>
      <c r="B37" s="46"/>
      <c r="C37" s="85" t="s">
        <v>110</v>
      </c>
      <c r="D37" s="83"/>
      <c r="E37" s="74"/>
      <c r="F37" s="100"/>
      <c r="G37" s="70"/>
      <c r="H37" s="281"/>
      <c r="I37" s="46"/>
      <c r="J37" s="75" t="s">
        <v>107</v>
      </c>
      <c r="K37" s="76"/>
      <c r="L37" s="76"/>
      <c r="M37" s="76"/>
      <c r="N37" s="77"/>
    </row>
    <row r="38" spans="1:14" ht="18.75" customHeight="1" thickBot="1" x14ac:dyDescent="0.3">
      <c r="A38" s="285"/>
      <c r="B38" s="46"/>
      <c r="C38" s="78" t="s">
        <v>121</v>
      </c>
      <c r="D38" s="101"/>
      <c r="E38" s="102"/>
      <c r="F38" s="103"/>
      <c r="G38" s="12"/>
      <c r="H38" s="282"/>
      <c r="I38" s="79">
        <f>SUMIF(B13:B31,"M",E12:E30)+SUMIF(I11:I19,"M",L11:L19)</f>
        <v>0</v>
      </c>
      <c r="J38" s="80" t="s">
        <v>108</v>
      </c>
      <c r="K38" s="80"/>
      <c r="L38" s="80"/>
      <c r="M38" s="80"/>
      <c r="N38" s="81"/>
    </row>
    <row r="39" spans="1:14" s="181" customFormat="1" ht="18.75" customHeight="1" x14ac:dyDescent="0.25">
      <c r="A39" s="279" t="s">
        <v>122</v>
      </c>
      <c r="B39" s="279"/>
      <c r="C39" s="279"/>
      <c r="D39" s="279"/>
      <c r="E39" s="279"/>
      <c r="F39" s="279"/>
      <c r="G39" s="279"/>
      <c r="H39" s="279"/>
      <c r="I39" s="279"/>
      <c r="J39" s="279"/>
      <c r="K39" s="279"/>
      <c r="L39" s="279"/>
      <c r="M39" s="279"/>
      <c r="N39" s="279"/>
    </row>
    <row r="40" spans="1:14" s="181" customFormat="1" ht="18.75" customHeight="1" x14ac:dyDescent="0.25">
      <c r="A40" s="279"/>
      <c r="B40" s="279"/>
      <c r="C40" s="279"/>
      <c r="D40" s="279"/>
      <c r="E40" s="279"/>
      <c r="F40" s="279"/>
      <c r="G40" s="279"/>
      <c r="H40" s="279"/>
      <c r="I40" s="279"/>
      <c r="J40" s="279"/>
      <c r="K40" s="279"/>
      <c r="L40" s="279"/>
      <c r="M40" s="279"/>
      <c r="N40" s="279"/>
    </row>
    <row r="41" spans="1:14" s="181" customFormat="1" ht="18.75" customHeight="1" x14ac:dyDescent="0.25">
      <c r="A41" s="279"/>
      <c r="B41" s="279"/>
      <c r="C41" s="279"/>
      <c r="D41" s="279"/>
      <c r="E41" s="279"/>
      <c r="F41" s="279"/>
      <c r="G41" s="279"/>
      <c r="H41" s="279"/>
      <c r="I41" s="279"/>
      <c r="J41" s="279"/>
      <c r="K41" s="279"/>
      <c r="L41" s="279"/>
      <c r="M41" s="279"/>
      <c r="N41" s="279"/>
    </row>
    <row r="42" spans="1:14" s="181" customFormat="1" ht="18.75" customHeight="1" x14ac:dyDescent="0.25">
      <c r="A42" s="279"/>
      <c r="B42" s="279"/>
      <c r="C42" s="279"/>
      <c r="D42" s="279"/>
      <c r="E42" s="279"/>
      <c r="F42" s="279"/>
      <c r="G42" s="279"/>
      <c r="H42" s="279"/>
      <c r="I42" s="279"/>
      <c r="J42" s="279"/>
      <c r="K42" s="279"/>
      <c r="L42" s="279"/>
      <c r="M42" s="279"/>
      <c r="N42" s="279"/>
    </row>
    <row r="43" spans="1:14" s="181" customFormat="1" ht="18.75" customHeight="1" x14ac:dyDescent="0.25">
      <c r="A43" s="279"/>
      <c r="B43" s="279"/>
      <c r="C43" s="279"/>
      <c r="D43" s="279"/>
      <c r="E43" s="279"/>
      <c r="F43" s="279"/>
      <c r="G43" s="279"/>
      <c r="H43" s="279"/>
      <c r="I43" s="279"/>
      <c r="J43" s="279"/>
      <c r="K43" s="279"/>
      <c r="L43" s="279"/>
      <c r="M43" s="279"/>
      <c r="N43" s="279"/>
    </row>
  </sheetData>
  <mergeCells count="25">
    <mergeCell ref="A39:N43"/>
    <mergeCell ref="H36:H38"/>
    <mergeCell ref="H22:H26"/>
    <mergeCell ref="H29:H33"/>
    <mergeCell ref="E36:F36"/>
    <mergeCell ref="E35:F35"/>
    <mergeCell ref="A10:A30"/>
    <mergeCell ref="K16:L16"/>
    <mergeCell ref="K17:L17"/>
    <mergeCell ref="K18:L18"/>
    <mergeCell ref="K19:L19"/>
    <mergeCell ref="H10:H19"/>
    <mergeCell ref="K15:L15"/>
    <mergeCell ref="A32:A38"/>
    <mergeCell ref="D32:F32"/>
    <mergeCell ref="A1:N1"/>
    <mergeCell ref="K11:L11"/>
    <mergeCell ref="K12:L12"/>
    <mergeCell ref="K13:L13"/>
    <mergeCell ref="K14:L14"/>
    <mergeCell ref="E3:N7"/>
    <mergeCell ref="B9:F9"/>
    <mergeCell ref="A3:D3"/>
    <mergeCell ref="A4:C4"/>
    <mergeCell ref="A5:D5"/>
  </mergeCells>
  <printOptions horizontalCentered="1" verticalCentered="1"/>
  <pageMargins left="0" right="0" top="0" bottom="0" header="0" footer="0"/>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view="pageBreakPreview" zoomScale="110" zoomScaleNormal="120" zoomScaleSheetLayoutView="110" workbookViewId="0">
      <selection activeCell="D3" sqref="D3:M10"/>
    </sheetView>
  </sheetViews>
  <sheetFormatPr defaultRowHeight="15" x14ac:dyDescent="0.25"/>
  <cols>
    <col min="1" max="1" width="5.5703125" style="1" customWidth="1"/>
    <col min="2" max="2" width="13.7109375" style="1" customWidth="1"/>
    <col min="3" max="3" width="13" style="1" customWidth="1"/>
    <col min="4" max="4" width="6.7109375" style="1" customWidth="1"/>
    <col min="5" max="5" width="1" style="1" customWidth="1"/>
    <col min="6" max="6" width="13.7109375" style="1" customWidth="1"/>
    <col min="7" max="7" width="13" style="1" customWidth="1"/>
    <col min="8" max="8" width="6.7109375" style="1" customWidth="1"/>
    <col min="9" max="9" width="1" style="1" customWidth="1"/>
    <col min="10" max="10" width="14" style="1" customWidth="1"/>
    <col min="11" max="11" width="13" style="2" customWidth="1"/>
    <col min="12" max="12" width="6.7109375" style="2" customWidth="1"/>
    <col min="13" max="13" width="5.5703125" style="1" customWidth="1"/>
    <col min="14" max="14" width="10.42578125" style="2" customWidth="1"/>
    <col min="15" max="15" width="18.42578125" style="1" bestFit="1" customWidth="1"/>
    <col min="16" max="16384" width="9.140625" style="1"/>
  </cols>
  <sheetData>
    <row r="1" spans="1:14" ht="17.25" customHeight="1" x14ac:dyDescent="0.25">
      <c r="A1" s="323" t="s">
        <v>100</v>
      </c>
      <c r="B1" s="323"/>
      <c r="C1" s="323"/>
      <c r="D1" s="323"/>
      <c r="E1" s="323"/>
      <c r="F1" s="323"/>
      <c r="G1" s="323"/>
      <c r="H1" s="323"/>
      <c r="I1" s="323"/>
      <c r="J1" s="323"/>
      <c r="K1" s="323"/>
      <c r="L1" s="323"/>
      <c r="M1" s="323"/>
    </row>
    <row r="2" spans="1:14" ht="8.25" customHeight="1" x14ac:dyDescent="0.25">
      <c r="A2" s="2"/>
      <c r="B2" s="2"/>
      <c r="C2" s="2"/>
      <c r="D2" s="2"/>
      <c r="E2" s="2"/>
      <c r="F2" s="2"/>
      <c r="G2" s="2"/>
      <c r="H2" s="2"/>
      <c r="I2" s="2"/>
      <c r="J2" s="2"/>
      <c r="M2" s="2"/>
    </row>
    <row r="3" spans="1:14" s="165" customFormat="1" ht="18.75" customHeight="1" x14ac:dyDescent="0.25">
      <c r="A3" s="273" t="s">
        <v>95</v>
      </c>
      <c r="B3" s="274"/>
      <c r="C3" s="275"/>
      <c r="D3" s="311" t="s">
        <v>123</v>
      </c>
      <c r="E3" s="312"/>
      <c r="F3" s="312"/>
      <c r="G3" s="312"/>
      <c r="H3" s="312"/>
      <c r="I3" s="312"/>
      <c r="J3" s="312"/>
      <c r="K3" s="312"/>
      <c r="L3" s="312"/>
      <c r="M3" s="313"/>
      <c r="N3" s="182"/>
    </row>
    <row r="4" spans="1:14" s="165" customFormat="1" ht="18.75" customHeight="1" x14ac:dyDescent="0.25">
      <c r="A4" s="276" t="s">
        <v>92</v>
      </c>
      <c r="B4" s="277"/>
      <c r="C4" s="278"/>
      <c r="D4" s="314"/>
      <c r="E4" s="315"/>
      <c r="F4" s="315"/>
      <c r="G4" s="315"/>
      <c r="H4" s="315"/>
      <c r="I4" s="315"/>
      <c r="J4" s="315"/>
      <c r="K4" s="315"/>
      <c r="L4" s="315"/>
      <c r="M4" s="316"/>
      <c r="N4" s="182"/>
    </row>
    <row r="5" spans="1:14" s="165" customFormat="1" ht="18.75" customHeight="1" x14ac:dyDescent="0.25">
      <c r="A5" s="276" t="s">
        <v>94</v>
      </c>
      <c r="B5" s="277"/>
      <c r="C5" s="278"/>
      <c r="D5" s="314"/>
      <c r="E5" s="315"/>
      <c r="F5" s="315"/>
      <c r="G5" s="315"/>
      <c r="H5" s="315"/>
      <c r="I5" s="315"/>
      <c r="J5" s="315"/>
      <c r="K5" s="315"/>
      <c r="L5" s="315"/>
      <c r="M5" s="316"/>
      <c r="N5" s="182"/>
    </row>
    <row r="6" spans="1:14" s="165" customFormat="1" ht="18.75" customHeight="1" x14ac:dyDescent="0.25">
      <c r="A6" s="276" t="s">
        <v>93</v>
      </c>
      <c r="B6" s="277"/>
      <c r="C6" s="278"/>
      <c r="D6" s="314"/>
      <c r="E6" s="315"/>
      <c r="F6" s="315"/>
      <c r="G6" s="315"/>
      <c r="H6" s="315"/>
      <c r="I6" s="315"/>
      <c r="J6" s="315"/>
      <c r="K6" s="315"/>
      <c r="L6" s="315"/>
      <c r="M6" s="316"/>
      <c r="N6" s="182"/>
    </row>
    <row r="7" spans="1:14" s="165" customFormat="1" ht="18.75" customHeight="1" x14ac:dyDescent="0.25">
      <c r="A7" s="157"/>
      <c r="B7" s="167"/>
      <c r="C7" s="184"/>
      <c r="D7" s="314"/>
      <c r="E7" s="315"/>
      <c r="F7" s="315"/>
      <c r="G7" s="315"/>
      <c r="H7" s="315"/>
      <c r="I7" s="315"/>
      <c r="J7" s="315"/>
      <c r="K7" s="315"/>
      <c r="L7" s="315"/>
      <c r="M7" s="316"/>
      <c r="N7" s="182"/>
    </row>
    <row r="8" spans="1:14" ht="18.75" customHeight="1" x14ac:dyDescent="0.25">
      <c r="A8" s="185"/>
      <c r="B8" s="156"/>
      <c r="C8" s="186"/>
      <c r="D8" s="314"/>
      <c r="E8" s="315"/>
      <c r="F8" s="315"/>
      <c r="G8" s="315"/>
      <c r="H8" s="315"/>
      <c r="I8" s="315"/>
      <c r="J8" s="315"/>
      <c r="K8" s="315"/>
      <c r="L8" s="315"/>
      <c r="M8" s="316"/>
    </row>
    <row r="9" spans="1:14" ht="18.75" customHeight="1" x14ac:dyDescent="0.25">
      <c r="A9" s="185"/>
      <c r="B9" s="156"/>
      <c r="C9" s="186"/>
      <c r="D9" s="314"/>
      <c r="E9" s="315"/>
      <c r="F9" s="315"/>
      <c r="G9" s="315"/>
      <c r="H9" s="315"/>
      <c r="I9" s="315"/>
      <c r="J9" s="315"/>
      <c r="K9" s="315"/>
      <c r="L9" s="315"/>
      <c r="M9" s="316"/>
    </row>
    <row r="10" spans="1:14" ht="18.75" customHeight="1" x14ac:dyDescent="0.25">
      <c r="A10" s="187"/>
      <c r="B10" s="188"/>
      <c r="C10" s="189"/>
      <c r="D10" s="317"/>
      <c r="E10" s="318"/>
      <c r="F10" s="318"/>
      <c r="G10" s="318"/>
      <c r="H10" s="318"/>
      <c r="I10" s="318"/>
      <c r="J10" s="318"/>
      <c r="K10" s="318"/>
      <c r="L10" s="318"/>
      <c r="M10" s="319"/>
    </row>
    <row r="11" spans="1:14" ht="8.25" customHeight="1" thickBot="1" x14ac:dyDescent="0.3">
      <c r="A11" s="3"/>
      <c r="B11" s="3"/>
      <c r="C11" s="7"/>
      <c r="D11" s="7"/>
      <c r="E11" s="11"/>
      <c r="F11" s="7"/>
      <c r="G11" s="7"/>
      <c r="H11" s="7"/>
      <c r="I11" s="11"/>
      <c r="J11" s="7"/>
      <c r="K11" s="7"/>
      <c r="L11" s="7"/>
      <c r="M11" s="3"/>
    </row>
    <row r="12" spans="1:14" s="106" customFormat="1" ht="17.25" customHeight="1" thickBot="1" x14ac:dyDescent="0.3">
      <c r="A12" s="308" t="s">
        <v>19</v>
      </c>
      <c r="B12" s="320" t="s">
        <v>19</v>
      </c>
      <c r="C12" s="321"/>
      <c r="D12" s="321"/>
      <c r="E12" s="321"/>
      <c r="F12" s="321"/>
      <c r="G12" s="321"/>
      <c r="H12" s="322"/>
      <c r="I12" s="104"/>
      <c r="J12" s="320" t="s">
        <v>51</v>
      </c>
      <c r="K12" s="321"/>
      <c r="L12" s="322"/>
      <c r="M12" s="308" t="s">
        <v>19</v>
      </c>
      <c r="N12" s="105"/>
    </row>
    <row r="13" spans="1:14" s="106" customFormat="1" ht="17.25" customHeight="1" thickBot="1" x14ac:dyDescent="0.3">
      <c r="A13" s="309"/>
      <c r="B13" s="107"/>
      <c r="C13" s="108" t="s">
        <v>55</v>
      </c>
      <c r="D13" s="109"/>
      <c r="E13" s="110"/>
      <c r="F13" s="111"/>
      <c r="G13" s="112" t="s">
        <v>20</v>
      </c>
      <c r="H13" s="109"/>
      <c r="I13" s="113"/>
      <c r="J13" s="107"/>
      <c r="K13" s="111"/>
      <c r="L13" s="114"/>
      <c r="M13" s="309"/>
      <c r="N13" s="105"/>
    </row>
    <row r="14" spans="1:14" s="106" customFormat="1" ht="17.25" customHeight="1" thickBot="1" x14ac:dyDescent="0.3">
      <c r="A14" s="307"/>
      <c r="B14" s="115"/>
      <c r="C14" s="116"/>
      <c r="D14" s="117"/>
      <c r="E14" s="116"/>
      <c r="F14" s="116"/>
      <c r="G14" s="118" t="s">
        <v>53</v>
      </c>
      <c r="H14" s="109"/>
      <c r="I14" s="119"/>
      <c r="J14" s="115"/>
      <c r="K14" s="116"/>
      <c r="L14" s="120"/>
      <c r="M14" s="307"/>
      <c r="N14" s="105"/>
    </row>
    <row r="15" spans="1:14" s="106" customFormat="1" ht="8.25" customHeight="1" thickBot="1" x14ac:dyDescent="0.3">
      <c r="A15" s="121"/>
      <c r="B15" s="121"/>
      <c r="C15" s="121"/>
      <c r="D15" s="121"/>
      <c r="E15" s="121"/>
      <c r="F15" s="121"/>
      <c r="G15" s="122"/>
      <c r="H15" s="123"/>
      <c r="I15" s="5"/>
      <c r="J15" s="117"/>
      <c r="K15" s="117"/>
      <c r="L15" s="117"/>
      <c r="M15" s="121"/>
      <c r="N15" s="105"/>
    </row>
    <row r="16" spans="1:14" s="106" customFormat="1" ht="17.25" customHeight="1" thickBot="1" x14ac:dyDescent="0.3">
      <c r="A16" s="308" t="s">
        <v>84</v>
      </c>
      <c r="B16" s="328" t="s">
        <v>10</v>
      </c>
      <c r="C16" s="329"/>
      <c r="D16" s="330"/>
      <c r="E16" s="104"/>
      <c r="F16" s="328" t="s">
        <v>11</v>
      </c>
      <c r="G16" s="321"/>
      <c r="H16" s="322"/>
      <c r="I16" s="104"/>
      <c r="J16" s="320" t="s">
        <v>12</v>
      </c>
      <c r="K16" s="321"/>
      <c r="L16" s="322"/>
      <c r="M16" s="308" t="s">
        <v>84</v>
      </c>
      <c r="N16" s="105"/>
    </row>
    <row r="17" spans="1:14" s="106" customFormat="1" ht="17.25" customHeight="1" x14ac:dyDescent="0.25">
      <c r="A17" s="306"/>
      <c r="B17" s="124" t="s">
        <v>0</v>
      </c>
      <c r="C17" s="125" t="s">
        <v>8</v>
      </c>
      <c r="D17" s="126" t="s">
        <v>7</v>
      </c>
      <c r="E17" s="4"/>
      <c r="F17" s="124" t="s">
        <v>0</v>
      </c>
      <c r="G17" s="125" t="s">
        <v>8</v>
      </c>
      <c r="H17" s="126" t="s">
        <v>7</v>
      </c>
      <c r="I17" s="4"/>
      <c r="J17" s="110" t="s">
        <v>0</v>
      </c>
      <c r="K17" s="127" t="s">
        <v>8</v>
      </c>
      <c r="L17" s="128" t="s">
        <v>7</v>
      </c>
      <c r="M17" s="309"/>
      <c r="N17" s="105"/>
    </row>
    <row r="18" spans="1:14" s="106" customFormat="1" ht="17.25" customHeight="1" x14ac:dyDescent="0.25">
      <c r="A18" s="306"/>
      <c r="B18" s="129" t="s">
        <v>1</v>
      </c>
      <c r="C18" s="130" t="s">
        <v>9</v>
      </c>
      <c r="D18" s="123">
        <v>3</v>
      </c>
      <c r="E18" s="6"/>
      <c r="F18" s="129" t="s">
        <v>3</v>
      </c>
      <c r="G18" s="194" t="s">
        <v>9</v>
      </c>
      <c r="H18" s="123">
        <v>3</v>
      </c>
      <c r="I18" s="6"/>
      <c r="J18" s="129"/>
      <c r="K18" s="194"/>
      <c r="L18" s="131"/>
      <c r="M18" s="309"/>
      <c r="N18" s="105"/>
    </row>
    <row r="19" spans="1:14" s="106" customFormat="1" ht="17.25" customHeight="1" x14ac:dyDescent="0.25">
      <c r="A19" s="306"/>
      <c r="B19" s="129" t="s">
        <v>59</v>
      </c>
      <c r="C19" s="194" t="s">
        <v>9</v>
      </c>
      <c r="D19" s="123">
        <v>3</v>
      </c>
      <c r="E19" s="6"/>
      <c r="F19" s="129" t="s">
        <v>87</v>
      </c>
      <c r="G19" s="194" t="s">
        <v>9</v>
      </c>
      <c r="H19" s="123">
        <v>1.5</v>
      </c>
      <c r="I19" s="6"/>
      <c r="J19" s="129"/>
      <c r="K19" s="194"/>
      <c r="L19" s="131"/>
      <c r="M19" s="309"/>
      <c r="N19" s="105"/>
    </row>
    <row r="20" spans="1:14" s="106" customFormat="1" ht="17.25" customHeight="1" thickBot="1" x14ac:dyDescent="0.3">
      <c r="A20" s="306"/>
      <c r="B20" s="132" t="s">
        <v>60</v>
      </c>
      <c r="C20" s="194" t="s">
        <v>9</v>
      </c>
      <c r="D20" s="133">
        <v>4</v>
      </c>
      <c r="E20" s="6"/>
      <c r="F20" s="132" t="s">
        <v>64</v>
      </c>
      <c r="G20" s="194" t="s">
        <v>9</v>
      </c>
      <c r="H20" s="133">
        <v>1.5</v>
      </c>
      <c r="I20" s="6"/>
      <c r="J20" s="129"/>
      <c r="K20" s="194"/>
      <c r="L20" s="131"/>
      <c r="M20" s="309"/>
      <c r="N20" s="105"/>
    </row>
    <row r="21" spans="1:14" s="106" customFormat="1" ht="17.25" customHeight="1" thickBot="1" x14ac:dyDescent="0.3">
      <c r="A21" s="306"/>
      <c r="B21" s="129"/>
      <c r="C21" s="194"/>
      <c r="D21" s="123"/>
      <c r="E21" s="6"/>
      <c r="F21" s="129"/>
      <c r="G21" s="194"/>
      <c r="H21" s="123"/>
      <c r="I21" s="6"/>
      <c r="J21" s="129"/>
      <c r="K21" s="134" t="s">
        <v>13</v>
      </c>
      <c r="L21" s="135">
        <f>SUM(L18:L20)</f>
        <v>0</v>
      </c>
      <c r="M21" s="309"/>
      <c r="N21" s="105"/>
    </row>
    <row r="22" spans="1:14" s="106" customFormat="1" ht="17.25" customHeight="1" thickBot="1" x14ac:dyDescent="0.3">
      <c r="A22" s="306"/>
      <c r="B22" s="129"/>
      <c r="C22" s="194"/>
      <c r="D22" s="123"/>
      <c r="E22" s="6"/>
      <c r="F22" s="129"/>
      <c r="G22" s="194"/>
      <c r="H22" s="123"/>
      <c r="I22" s="6"/>
      <c r="J22" s="320" t="s">
        <v>50</v>
      </c>
      <c r="K22" s="321"/>
      <c r="L22" s="322"/>
      <c r="M22" s="309"/>
      <c r="N22" s="105"/>
    </row>
    <row r="23" spans="1:14" s="106" customFormat="1" ht="17.25" customHeight="1" x14ac:dyDescent="0.25">
      <c r="A23" s="306"/>
      <c r="B23" s="129"/>
      <c r="C23" s="194"/>
      <c r="D23" s="123"/>
      <c r="E23" s="6"/>
      <c r="F23" s="129"/>
      <c r="G23" s="194"/>
      <c r="H23" s="123"/>
      <c r="I23" s="6"/>
      <c r="J23" s="136"/>
      <c r="K23" s="137"/>
      <c r="L23" s="138"/>
      <c r="M23" s="309"/>
      <c r="N23" s="105"/>
    </row>
    <row r="24" spans="1:14" s="106" customFormat="1" ht="17.25" customHeight="1" x14ac:dyDescent="0.25">
      <c r="A24" s="306"/>
      <c r="B24" s="129"/>
      <c r="C24" s="194"/>
      <c r="D24" s="131"/>
      <c r="E24" s="6"/>
      <c r="F24" s="129"/>
      <c r="G24" s="194"/>
      <c r="H24" s="131"/>
      <c r="I24" s="6"/>
      <c r="J24" s="299"/>
      <c r="K24" s="300"/>
      <c r="L24" s="301"/>
      <c r="M24" s="309"/>
      <c r="N24" s="105"/>
    </row>
    <row r="25" spans="1:14" s="106" customFormat="1" ht="17.25" customHeight="1" thickBot="1" x14ac:dyDescent="0.3">
      <c r="A25" s="306"/>
      <c r="B25" s="129"/>
      <c r="C25" s="194"/>
      <c r="D25" s="131"/>
      <c r="E25" s="139"/>
      <c r="F25" s="129"/>
      <c r="G25" s="194"/>
      <c r="H25" s="131"/>
      <c r="I25" s="139"/>
      <c r="J25" s="299"/>
      <c r="K25" s="300"/>
      <c r="L25" s="301"/>
      <c r="M25" s="309"/>
      <c r="N25" s="105"/>
    </row>
    <row r="26" spans="1:14" s="106" customFormat="1" ht="17.25" customHeight="1" thickBot="1" x14ac:dyDescent="0.3">
      <c r="A26" s="310"/>
      <c r="B26" s="140"/>
      <c r="C26" s="141" t="s">
        <v>13</v>
      </c>
      <c r="D26" s="109">
        <f>SUM(D18:D25)</f>
        <v>10</v>
      </c>
      <c r="E26" s="142"/>
      <c r="F26" s="140"/>
      <c r="G26" s="141" t="s">
        <v>13</v>
      </c>
      <c r="H26" s="109">
        <f>SUM(H18:H25)</f>
        <v>6</v>
      </c>
      <c r="I26" s="142"/>
      <c r="J26" s="302"/>
      <c r="K26" s="303"/>
      <c r="L26" s="304"/>
      <c r="M26" s="307"/>
      <c r="N26" s="105"/>
    </row>
    <row r="27" spans="1:14" s="105" customFormat="1" ht="8.25" customHeight="1" thickBot="1" x14ac:dyDescent="0.3">
      <c r="A27" s="121"/>
      <c r="B27" s="121"/>
      <c r="C27" s="123"/>
      <c r="D27" s="123"/>
      <c r="E27" s="123"/>
      <c r="F27" s="121"/>
      <c r="G27" s="127"/>
      <c r="H27" s="143"/>
      <c r="I27" s="5"/>
      <c r="J27" s="121"/>
      <c r="K27" s="144"/>
      <c r="L27" s="144"/>
      <c r="M27" s="121"/>
    </row>
    <row r="28" spans="1:14" s="106" customFormat="1" ht="17.25" customHeight="1" thickBot="1" x14ac:dyDescent="0.3">
      <c r="A28" s="305" t="s">
        <v>85</v>
      </c>
      <c r="B28" s="320" t="s">
        <v>10</v>
      </c>
      <c r="C28" s="321"/>
      <c r="D28" s="322"/>
      <c r="E28" s="104"/>
      <c r="F28" s="331" t="s">
        <v>11</v>
      </c>
      <c r="G28" s="321"/>
      <c r="H28" s="322"/>
      <c r="I28" s="104"/>
      <c r="J28" s="320" t="s">
        <v>12</v>
      </c>
      <c r="K28" s="321"/>
      <c r="L28" s="327"/>
      <c r="M28" s="308" t="s">
        <v>85</v>
      </c>
      <c r="N28" s="145"/>
    </row>
    <row r="29" spans="1:14" s="106" customFormat="1" ht="17.25" customHeight="1" x14ac:dyDescent="0.25">
      <c r="A29" s="306"/>
      <c r="B29" s="124" t="s">
        <v>0</v>
      </c>
      <c r="C29" s="125" t="s">
        <v>8</v>
      </c>
      <c r="D29" s="126" t="s">
        <v>7</v>
      </c>
      <c r="E29" s="4"/>
      <c r="F29" s="124" t="s">
        <v>0</v>
      </c>
      <c r="G29" s="125" t="s">
        <v>8</v>
      </c>
      <c r="H29" s="126" t="s">
        <v>7</v>
      </c>
      <c r="I29" s="4"/>
      <c r="J29" s="110" t="s">
        <v>0</v>
      </c>
      <c r="K29" s="127" t="s">
        <v>8</v>
      </c>
      <c r="L29" s="128" t="s">
        <v>7</v>
      </c>
      <c r="M29" s="309"/>
      <c r="N29" s="105"/>
    </row>
    <row r="30" spans="1:14" s="106" customFormat="1" ht="17.25" customHeight="1" x14ac:dyDescent="0.25">
      <c r="A30" s="306"/>
      <c r="B30" s="129" t="s">
        <v>62</v>
      </c>
      <c r="C30" s="194" t="s">
        <v>9</v>
      </c>
      <c r="D30" s="123">
        <v>1.5</v>
      </c>
      <c r="E30" s="6"/>
      <c r="F30" s="129"/>
      <c r="G30" s="194"/>
      <c r="H30" s="123"/>
      <c r="I30" s="6"/>
      <c r="J30" s="129"/>
      <c r="K30" s="194"/>
      <c r="L30" s="131"/>
      <c r="M30" s="309"/>
      <c r="N30" s="105"/>
    </row>
    <row r="31" spans="1:14" s="106" customFormat="1" ht="17.25" customHeight="1" x14ac:dyDescent="0.25">
      <c r="A31" s="306"/>
      <c r="B31" s="129" t="s">
        <v>72</v>
      </c>
      <c r="C31" s="194" t="s">
        <v>9</v>
      </c>
      <c r="D31" s="123">
        <v>3</v>
      </c>
      <c r="E31" s="6"/>
      <c r="F31" s="129"/>
      <c r="G31" s="194"/>
      <c r="H31" s="123"/>
      <c r="I31" s="6"/>
      <c r="J31" s="129"/>
      <c r="K31" s="194"/>
      <c r="L31" s="131"/>
      <c r="M31" s="309"/>
      <c r="N31" s="105"/>
    </row>
    <row r="32" spans="1:14" s="106" customFormat="1" ht="17.25" customHeight="1" thickBot="1" x14ac:dyDescent="0.3">
      <c r="A32" s="306"/>
      <c r="B32" s="132" t="s">
        <v>2</v>
      </c>
      <c r="C32" s="194" t="s">
        <v>9</v>
      </c>
      <c r="D32" s="133">
        <v>3</v>
      </c>
      <c r="E32" s="6"/>
      <c r="F32" s="132"/>
      <c r="G32" s="194"/>
      <c r="H32" s="133"/>
      <c r="I32" s="6"/>
      <c r="J32" s="129"/>
      <c r="K32" s="194"/>
      <c r="L32" s="131"/>
      <c r="M32" s="309"/>
      <c r="N32" s="105"/>
    </row>
    <row r="33" spans="1:14" s="106" customFormat="1" ht="17.25" customHeight="1" thickBot="1" x14ac:dyDescent="0.3">
      <c r="A33" s="306"/>
      <c r="B33" s="129" t="s">
        <v>61</v>
      </c>
      <c r="C33" s="194" t="s">
        <v>9</v>
      </c>
      <c r="D33" s="123">
        <v>3</v>
      </c>
      <c r="E33" s="6"/>
      <c r="F33" s="129"/>
      <c r="G33" s="194"/>
      <c r="H33" s="123"/>
      <c r="I33" s="6"/>
      <c r="J33" s="129"/>
      <c r="K33" s="134" t="s">
        <v>13</v>
      </c>
      <c r="L33" s="135">
        <f>SUM(L30:L32)</f>
        <v>0</v>
      </c>
      <c r="M33" s="309"/>
      <c r="N33" s="105"/>
    </row>
    <row r="34" spans="1:14" s="106" customFormat="1" ht="17.25" customHeight="1" thickBot="1" x14ac:dyDescent="0.3">
      <c r="A34" s="306"/>
      <c r="B34" s="129"/>
      <c r="C34" s="194"/>
      <c r="D34" s="123"/>
      <c r="E34" s="6"/>
      <c r="F34" s="129"/>
      <c r="G34" s="194"/>
      <c r="H34" s="123"/>
      <c r="I34" s="6"/>
      <c r="J34" s="320" t="s">
        <v>50</v>
      </c>
      <c r="K34" s="321"/>
      <c r="L34" s="322"/>
      <c r="M34" s="309"/>
      <c r="N34" s="105"/>
    </row>
    <row r="35" spans="1:14" s="106" customFormat="1" ht="17.25" customHeight="1" x14ac:dyDescent="0.25">
      <c r="A35" s="306"/>
      <c r="B35" s="129"/>
      <c r="C35" s="194"/>
      <c r="D35" s="123"/>
      <c r="E35" s="6"/>
      <c r="F35" s="129"/>
      <c r="G35" s="194"/>
      <c r="H35" s="123"/>
      <c r="I35" s="6"/>
      <c r="J35" s="136"/>
      <c r="K35" s="137"/>
      <c r="L35" s="138"/>
      <c r="M35" s="309"/>
      <c r="N35" s="105"/>
    </row>
    <row r="36" spans="1:14" s="106" customFormat="1" ht="17.25" customHeight="1" x14ac:dyDescent="0.25">
      <c r="A36" s="306"/>
      <c r="B36" s="129"/>
      <c r="C36" s="194"/>
      <c r="D36" s="131"/>
      <c r="E36" s="6"/>
      <c r="F36" s="129"/>
      <c r="G36" s="194"/>
      <c r="H36" s="131"/>
      <c r="I36" s="6"/>
      <c r="J36" s="299"/>
      <c r="K36" s="300"/>
      <c r="L36" s="301"/>
      <c r="M36" s="309"/>
      <c r="N36" s="105"/>
    </row>
    <row r="37" spans="1:14" s="106" customFormat="1" ht="17.25" customHeight="1" thickBot="1" x14ac:dyDescent="0.3">
      <c r="A37" s="306"/>
      <c r="B37" s="129"/>
      <c r="C37" s="194"/>
      <c r="D37" s="131"/>
      <c r="E37" s="139"/>
      <c r="F37" s="129"/>
      <c r="G37" s="194"/>
      <c r="H37" s="131"/>
      <c r="I37" s="6"/>
      <c r="J37" s="299"/>
      <c r="K37" s="300"/>
      <c r="L37" s="301"/>
      <c r="M37" s="309"/>
      <c r="N37" s="105"/>
    </row>
    <row r="38" spans="1:14" s="106" customFormat="1" ht="17.25" customHeight="1" thickBot="1" x14ac:dyDescent="0.3">
      <c r="A38" s="307"/>
      <c r="B38" s="140"/>
      <c r="C38" s="141" t="s">
        <v>13</v>
      </c>
      <c r="D38" s="109">
        <f>SUM(D30:D37)</f>
        <v>10.5</v>
      </c>
      <c r="E38" s="142"/>
      <c r="F38" s="140"/>
      <c r="G38" s="141" t="s">
        <v>13</v>
      </c>
      <c r="H38" s="109">
        <f>SUM(H30:H37)</f>
        <v>0</v>
      </c>
      <c r="I38" s="119"/>
      <c r="J38" s="302"/>
      <c r="K38" s="303"/>
      <c r="L38" s="304"/>
      <c r="M38" s="307"/>
      <c r="N38" s="105"/>
    </row>
    <row r="39" spans="1:14" s="105" customFormat="1" ht="8.25" customHeight="1" thickBot="1" x14ac:dyDescent="0.3">
      <c r="A39" s="121"/>
      <c r="B39" s="117"/>
      <c r="C39" s="117"/>
      <c r="D39" s="117"/>
      <c r="E39" s="117"/>
      <c r="F39" s="117"/>
      <c r="G39" s="146"/>
      <c r="H39" s="147"/>
      <c r="I39" s="147"/>
      <c r="J39" s="121"/>
      <c r="K39" s="144"/>
      <c r="L39" s="144"/>
      <c r="M39" s="121"/>
      <c r="N39" s="148"/>
    </row>
    <row r="40" spans="1:14" s="106" customFormat="1" ht="17.25" customHeight="1" thickBot="1" x14ac:dyDescent="0.3">
      <c r="A40" s="308" t="s">
        <v>86</v>
      </c>
      <c r="B40" s="324" t="s">
        <v>91</v>
      </c>
      <c r="C40" s="325"/>
      <c r="D40" s="325"/>
      <c r="E40" s="104"/>
      <c r="F40" s="332" t="s">
        <v>11</v>
      </c>
      <c r="G40" s="321"/>
      <c r="H40" s="322"/>
      <c r="I40" s="104"/>
      <c r="J40" s="320" t="s">
        <v>12</v>
      </c>
      <c r="K40" s="321"/>
      <c r="L40" s="322"/>
      <c r="M40" s="308" t="s">
        <v>86</v>
      </c>
      <c r="N40" s="105"/>
    </row>
    <row r="41" spans="1:14" s="106" customFormat="1" ht="15.75" customHeight="1" x14ac:dyDescent="0.25">
      <c r="A41" s="309"/>
      <c r="B41" s="124" t="s">
        <v>0</v>
      </c>
      <c r="C41" s="125" t="s">
        <v>8</v>
      </c>
      <c r="D41" s="126" t="s">
        <v>7</v>
      </c>
      <c r="E41" s="4"/>
      <c r="F41" s="124" t="s">
        <v>0</v>
      </c>
      <c r="G41" s="125" t="s">
        <v>8</v>
      </c>
      <c r="H41" s="126" t="s">
        <v>7</v>
      </c>
      <c r="I41" s="4"/>
      <c r="J41" s="110" t="s">
        <v>0</v>
      </c>
      <c r="K41" s="127" t="s">
        <v>8</v>
      </c>
      <c r="L41" s="128" t="s">
        <v>7</v>
      </c>
      <c r="M41" s="309"/>
      <c r="N41" s="105"/>
    </row>
    <row r="42" spans="1:14" s="106" customFormat="1" ht="15.75" customHeight="1" x14ac:dyDescent="0.25">
      <c r="A42" s="309"/>
      <c r="B42" s="129" t="s">
        <v>33</v>
      </c>
      <c r="C42" s="194" t="s">
        <v>9</v>
      </c>
      <c r="D42" s="123">
        <v>3</v>
      </c>
      <c r="E42" s="6"/>
      <c r="F42" s="129" t="s">
        <v>75</v>
      </c>
      <c r="G42" s="194" t="s">
        <v>113</v>
      </c>
      <c r="H42" s="123" t="s">
        <v>114</v>
      </c>
      <c r="I42" s="6"/>
      <c r="J42" s="129"/>
      <c r="K42" s="194"/>
      <c r="L42" s="131"/>
      <c r="M42" s="309"/>
      <c r="N42" s="105"/>
    </row>
    <row r="43" spans="1:14" s="106" customFormat="1" ht="15.75" customHeight="1" x14ac:dyDescent="0.25">
      <c r="A43" s="309"/>
      <c r="B43" s="129"/>
      <c r="C43" s="194"/>
      <c r="D43" s="123"/>
      <c r="E43" s="6"/>
      <c r="F43" s="129"/>
      <c r="G43" s="194"/>
      <c r="H43" s="123"/>
      <c r="I43" s="6"/>
      <c r="J43" s="129"/>
      <c r="K43" s="194"/>
      <c r="L43" s="131"/>
      <c r="M43" s="309"/>
      <c r="N43" s="105"/>
    </row>
    <row r="44" spans="1:14" s="106" customFormat="1" ht="15.75" customHeight="1" thickBot="1" x14ac:dyDescent="0.3">
      <c r="A44" s="309"/>
      <c r="B44" s="132"/>
      <c r="C44" s="194"/>
      <c r="D44" s="133"/>
      <c r="E44" s="6"/>
      <c r="F44" s="132"/>
      <c r="G44" s="194"/>
      <c r="H44" s="133"/>
      <c r="I44" s="6"/>
      <c r="J44" s="129"/>
      <c r="K44" s="194"/>
      <c r="L44" s="131"/>
      <c r="M44" s="309"/>
      <c r="N44" s="105"/>
    </row>
    <row r="45" spans="1:14" s="106" customFormat="1" ht="17.25" customHeight="1" thickBot="1" x14ac:dyDescent="0.3">
      <c r="A45" s="309"/>
      <c r="B45" s="129"/>
      <c r="C45" s="194"/>
      <c r="D45" s="123"/>
      <c r="E45" s="6"/>
      <c r="F45" s="129"/>
      <c r="G45" s="194"/>
      <c r="H45" s="123"/>
      <c r="I45" s="6"/>
      <c r="J45" s="149"/>
      <c r="K45" s="118" t="s">
        <v>13</v>
      </c>
      <c r="L45" s="135">
        <f>SUM(L42:L44)</f>
        <v>0</v>
      </c>
      <c r="M45" s="309"/>
      <c r="N45" s="105"/>
    </row>
    <row r="46" spans="1:14" s="106" customFormat="1" ht="17.25" customHeight="1" thickBot="1" x14ac:dyDescent="0.3">
      <c r="A46" s="309"/>
      <c r="B46" s="129"/>
      <c r="C46" s="194"/>
      <c r="D46" s="123"/>
      <c r="E46" s="6"/>
      <c r="F46" s="129"/>
      <c r="G46" s="194"/>
      <c r="H46" s="123"/>
      <c r="I46" s="6"/>
      <c r="J46" s="324" t="s">
        <v>50</v>
      </c>
      <c r="K46" s="325"/>
      <c r="L46" s="326"/>
      <c r="M46" s="309"/>
      <c r="N46" s="105"/>
    </row>
    <row r="47" spans="1:14" s="106" customFormat="1" ht="17.25" customHeight="1" x14ac:dyDescent="0.25">
      <c r="A47" s="309"/>
      <c r="B47" s="129"/>
      <c r="C47" s="194"/>
      <c r="D47" s="123"/>
      <c r="E47" s="6"/>
      <c r="F47" s="129"/>
      <c r="G47" s="194"/>
      <c r="H47" s="123"/>
      <c r="I47" s="6"/>
      <c r="J47" s="136"/>
      <c r="K47" s="137"/>
      <c r="L47" s="138"/>
      <c r="M47" s="309"/>
      <c r="N47" s="105"/>
    </row>
    <row r="48" spans="1:14" s="106" customFormat="1" ht="17.25" customHeight="1" x14ac:dyDescent="0.25">
      <c r="A48" s="309"/>
      <c r="B48" s="129"/>
      <c r="C48" s="194"/>
      <c r="D48" s="131"/>
      <c r="E48" s="6"/>
      <c r="F48" s="129"/>
      <c r="G48" s="194"/>
      <c r="H48" s="131"/>
      <c r="I48" s="6"/>
      <c r="J48" s="299"/>
      <c r="K48" s="300"/>
      <c r="L48" s="301"/>
      <c r="M48" s="309"/>
      <c r="N48" s="105"/>
    </row>
    <row r="49" spans="1:14" s="106" customFormat="1" ht="17.25" customHeight="1" thickBot="1" x14ac:dyDescent="0.3">
      <c r="A49" s="309"/>
      <c r="B49" s="129"/>
      <c r="C49" s="194"/>
      <c r="D49" s="131"/>
      <c r="E49" s="139"/>
      <c r="F49" s="129"/>
      <c r="G49" s="194"/>
      <c r="H49" s="131"/>
      <c r="I49" s="139"/>
      <c r="J49" s="299"/>
      <c r="K49" s="300"/>
      <c r="L49" s="301"/>
      <c r="M49" s="309"/>
      <c r="N49" s="105"/>
    </row>
    <row r="50" spans="1:14" s="106" customFormat="1" ht="17.25" customHeight="1" thickBot="1" x14ac:dyDescent="0.3">
      <c r="A50" s="307"/>
      <c r="B50" s="140"/>
      <c r="C50" s="141" t="s">
        <v>13</v>
      </c>
      <c r="D50" s="109">
        <f>SUM(D42:D49)</f>
        <v>3</v>
      </c>
      <c r="E50" s="142"/>
      <c r="F50" s="140"/>
      <c r="G50" s="141" t="s">
        <v>13</v>
      </c>
      <c r="H50" s="109">
        <f>SUM(H42:H49)</f>
        <v>0</v>
      </c>
      <c r="I50" s="142"/>
      <c r="J50" s="302"/>
      <c r="K50" s="303"/>
      <c r="L50" s="304"/>
      <c r="M50" s="307"/>
      <c r="N50" s="105"/>
    </row>
    <row r="51" spans="1:14" s="106" customFormat="1" ht="8.25" customHeight="1" thickBot="1" x14ac:dyDescent="0.3">
      <c r="B51" s="121"/>
      <c r="C51" s="121"/>
      <c r="D51" s="121"/>
      <c r="E51" s="121"/>
      <c r="F51" s="121"/>
      <c r="G51" s="147"/>
      <c r="H51" s="147"/>
      <c r="I51" s="147"/>
      <c r="J51" s="121"/>
      <c r="K51" s="144"/>
      <c r="L51" s="144"/>
      <c r="N51" s="148"/>
    </row>
    <row r="52" spans="1:14" s="106" customFormat="1" ht="17.25" customHeight="1" thickBot="1" x14ac:dyDescent="0.3">
      <c r="A52" s="150" t="s">
        <v>96</v>
      </c>
      <c r="B52" s="151"/>
      <c r="C52" s="151"/>
      <c r="D52" s="151"/>
      <c r="E52" s="151"/>
      <c r="F52" s="121"/>
      <c r="G52" s="152" t="s">
        <v>52</v>
      </c>
      <c r="H52" s="153">
        <f>D13+SUMIF(C18:C25,"BUS*",D18:D25)+SUMIF(G18:G25,"BUS*",H18:H25)+SUMIF(K18:K20,"BUS*",L18:L20)+SUMIF(C30:C37,"BUS*",D30:D37)+SUMIF(G30:G37,"BUS*",H30:H37)+SUMIF(K30:K32,"BUS*",L30:L32)+SUMIF(C42:C49,"BUS*",D42:D49)+SUMIF(G42:G49,"BUS*",H42:H49)+SUMIF(K42:K44,"BUS*",L42:L44)</f>
        <v>29.5</v>
      </c>
      <c r="I52" s="127"/>
      <c r="J52" s="106" t="s">
        <v>63</v>
      </c>
      <c r="K52" s="105"/>
      <c r="L52" s="105"/>
      <c r="M52" s="150"/>
      <c r="N52" s="148"/>
    </row>
    <row r="53" spans="1:14" s="106" customFormat="1" ht="17.25" customHeight="1" thickBot="1" x14ac:dyDescent="0.3">
      <c r="A53" s="150" t="s">
        <v>117</v>
      </c>
      <c r="B53" s="151"/>
      <c r="C53" s="151"/>
      <c r="D53" s="151"/>
      <c r="E53" s="151"/>
      <c r="F53" s="151"/>
      <c r="G53" s="152" t="s">
        <v>20</v>
      </c>
      <c r="H53" s="153">
        <f>SUM(H14,D26,H26,L21,D38,H38,L33,D50,H50,L45)</f>
        <v>29.5</v>
      </c>
      <c r="I53" s="127"/>
      <c r="J53" s="154" t="s">
        <v>46</v>
      </c>
      <c r="K53" s="105"/>
      <c r="L53" s="105"/>
      <c r="M53" s="150"/>
      <c r="N53" s="148"/>
    </row>
    <row r="54" spans="1:14" s="106" customFormat="1" x14ac:dyDescent="0.25">
      <c r="A54" s="155"/>
      <c r="B54" s="155"/>
      <c r="C54" s="155"/>
      <c r="D54" s="155"/>
      <c r="E54" s="155"/>
      <c r="F54" s="155"/>
      <c r="K54" s="105"/>
      <c r="L54" s="105"/>
      <c r="M54" s="155"/>
      <c r="N54" s="105"/>
    </row>
    <row r="55" spans="1:14" x14ac:dyDescent="0.25">
      <c r="A55"/>
      <c r="B55"/>
      <c r="C55"/>
      <c r="D55" t="s">
        <v>88</v>
      </c>
      <c r="E55"/>
      <c r="F55"/>
      <c r="M55"/>
    </row>
  </sheetData>
  <dataConsolidate/>
  <mergeCells count="31">
    <mergeCell ref="A1:M1"/>
    <mergeCell ref="B12:H12"/>
    <mergeCell ref="J34:L34"/>
    <mergeCell ref="J46:L46"/>
    <mergeCell ref="J16:L16"/>
    <mergeCell ref="J28:L28"/>
    <mergeCell ref="J40:L40"/>
    <mergeCell ref="B16:D16"/>
    <mergeCell ref="F16:H16"/>
    <mergeCell ref="B28:D28"/>
    <mergeCell ref="F28:H28"/>
    <mergeCell ref="B40:D40"/>
    <mergeCell ref="F40:H40"/>
    <mergeCell ref="J24:L26"/>
    <mergeCell ref="J36:L38"/>
    <mergeCell ref="M12:M14"/>
    <mergeCell ref="A3:C3"/>
    <mergeCell ref="A4:C4"/>
    <mergeCell ref="A5:C5"/>
    <mergeCell ref="A6:C6"/>
    <mergeCell ref="J48:L50"/>
    <mergeCell ref="A28:A38"/>
    <mergeCell ref="A40:A50"/>
    <mergeCell ref="A12:A14"/>
    <mergeCell ref="A16:A26"/>
    <mergeCell ref="D3:M10"/>
    <mergeCell ref="M16:M26"/>
    <mergeCell ref="M28:M38"/>
    <mergeCell ref="M40:M50"/>
    <mergeCell ref="J12:L12"/>
    <mergeCell ref="J22:L22"/>
  </mergeCells>
  <pageMargins left="0.25" right="0.25" top="0.25" bottom="0.25" header="0" footer="0"/>
  <pageSetup scale="90" fitToHeight="0" orientation="portrait"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Hide!$A$1:$A$10</xm:f>
          </x14:formula1>
          <xm:sqref>C18:C25 C30:C37 C42:C49 G42:G49 G18:G25 K18:K20 G30:G37 K30:K32 K42:K44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view="pageLayout" zoomScale="75" zoomScaleNormal="120" zoomScaleSheetLayoutView="80" zoomScalePageLayoutView="75" workbookViewId="0">
      <selection activeCell="D3" sqref="D3:M10"/>
    </sheetView>
  </sheetViews>
  <sheetFormatPr defaultRowHeight="15" x14ac:dyDescent="0.25"/>
  <cols>
    <col min="1" max="1" width="5.42578125" style="1" customWidth="1"/>
    <col min="2" max="3" width="23.28515625" style="1" customWidth="1"/>
    <col min="4" max="4" width="10.7109375" style="1" customWidth="1"/>
    <col min="5" max="5" width="1" style="1" customWidth="1"/>
    <col min="6" max="7" width="23.28515625" style="1" customWidth="1"/>
    <col min="8" max="8" width="10.7109375" style="1" customWidth="1"/>
    <col min="9" max="9" width="1" style="1" customWidth="1"/>
    <col min="10" max="10" width="23.28515625" style="1" customWidth="1"/>
    <col min="11" max="11" width="23.28515625" style="2" customWidth="1"/>
    <col min="12" max="12" width="10.7109375" style="2" customWidth="1"/>
    <col min="13" max="13" width="5.42578125" style="1" customWidth="1"/>
    <col min="14" max="14" width="10.42578125" style="2" customWidth="1"/>
    <col min="15" max="15" width="18.42578125" style="1" bestFit="1" customWidth="1"/>
    <col min="16" max="16384" width="9.140625" style="1"/>
  </cols>
  <sheetData>
    <row r="1" spans="1:14" ht="17.25" customHeight="1" x14ac:dyDescent="0.25">
      <c r="A1" s="356" t="s">
        <v>111</v>
      </c>
      <c r="B1" s="356"/>
      <c r="C1" s="356"/>
      <c r="D1" s="356"/>
      <c r="E1" s="356"/>
      <c r="F1" s="356"/>
      <c r="G1" s="356"/>
      <c r="H1" s="356"/>
      <c r="I1" s="356"/>
      <c r="J1" s="356"/>
      <c r="K1" s="356"/>
      <c r="L1" s="356"/>
      <c r="M1" s="356"/>
    </row>
    <row r="2" spans="1:14" ht="8.25" customHeight="1" x14ac:dyDescent="0.25">
      <c r="A2" s="2"/>
      <c r="B2" s="2"/>
      <c r="C2" s="2"/>
      <c r="D2" s="2"/>
      <c r="E2" s="2"/>
      <c r="F2" s="2"/>
      <c r="G2" s="2"/>
      <c r="H2" s="2"/>
      <c r="I2" s="2"/>
      <c r="J2" s="2"/>
      <c r="M2" s="2"/>
    </row>
    <row r="3" spans="1:14" s="165" customFormat="1" ht="18.75" customHeight="1" x14ac:dyDescent="0.25">
      <c r="A3" s="370" t="s">
        <v>95</v>
      </c>
      <c r="B3" s="371"/>
      <c r="C3" s="372"/>
      <c r="D3" s="357" t="s">
        <v>124</v>
      </c>
      <c r="E3" s="358"/>
      <c r="F3" s="358"/>
      <c r="G3" s="358"/>
      <c r="H3" s="358"/>
      <c r="I3" s="358"/>
      <c r="J3" s="358"/>
      <c r="K3" s="358"/>
      <c r="L3" s="358"/>
      <c r="M3" s="359"/>
      <c r="N3" s="182"/>
    </row>
    <row r="4" spans="1:14" s="165" customFormat="1" ht="18.75" customHeight="1" x14ac:dyDescent="0.25">
      <c r="A4" s="373" t="s">
        <v>92</v>
      </c>
      <c r="B4" s="374"/>
      <c r="C4" s="375"/>
      <c r="D4" s="360"/>
      <c r="E4" s="361"/>
      <c r="F4" s="361"/>
      <c r="G4" s="361"/>
      <c r="H4" s="361"/>
      <c r="I4" s="361"/>
      <c r="J4" s="361"/>
      <c r="K4" s="361"/>
      <c r="L4" s="361"/>
      <c r="M4" s="362"/>
      <c r="N4" s="182"/>
    </row>
    <row r="5" spans="1:14" s="165" customFormat="1" ht="18.75" customHeight="1" x14ac:dyDescent="0.25">
      <c r="A5" s="373" t="s">
        <v>94</v>
      </c>
      <c r="B5" s="374"/>
      <c r="C5" s="375"/>
      <c r="D5" s="360"/>
      <c r="E5" s="361"/>
      <c r="F5" s="361"/>
      <c r="G5" s="361"/>
      <c r="H5" s="361"/>
      <c r="I5" s="361"/>
      <c r="J5" s="361"/>
      <c r="K5" s="361"/>
      <c r="L5" s="361"/>
      <c r="M5" s="362"/>
      <c r="N5" s="182"/>
    </row>
    <row r="6" spans="1:14" s="165" customFormat="1" ht="18.75" customHeight="1" x14ac:dyDescent="0.25">
      <c r="A6" s="373" t="s">
        <v>93</v>
      </c>
      <c r="B6" s="374"/>
      <c r="C6" s="375"/>
      <c r="D6" s="360"/>
      <c r="E6" s="361"/>
      <c r="F6" s="361"/>
      <c r="G6" s="361"/>
      <c r="H6" s="361"/>
      <c r="I6" s="361"/>
      <c r="J6" s="361"/>
      <c r="K6" s="361"/>
      <c r="L6" s="361"/>
      <c r="M6" s="362"/>
      <c r="N6" s="182"/>
    </row>
    <row r="7" spans="1:14" s="165" customFormat="1" ht="18.75" customHeight="1" x14ac:dyDescent="0.25">
      <c r="A7" s="195"/>
      <c r="B7" s="196"/>
      <c r="C7" s="197"/>
      <c r="D7" s="360"/>
      <c r="E7" s="361"/>
      <c r="F7" s="361"/>
      <c r="G7" s="361"/>
      <c r="H7" s="361"/>
      <c r="I7" s="361"/>
      <c r="J7" s="361"/>
      <c r="K7" s="361"/>
      <c r="L7" s="361"/>
      <c r="M7" s="362"/>
      <c r="N7" s="182"/>
    </row>
    <row r="8" spans="1:14" ht="18.75" customHeight="1" x14ac:dyDescent="0.25">
      <c r="A8" s="185"/>
      <c r="B8" s="156"/>
      <c r="C8" s="186"/>
      <c r="D8" s="360"/>
      <c r="E8" s="361"/>
      <c r="F8" s="361"/>
      <c r="G8" s="361"/>
      <c r="H8" s="361"/>
      <c r="I8" s="361"/>
      <c r="J8" s="361"/>
      <c r="K8" s="361"/>
      <c r="L8" s="361"/>
      <c r="M8" s="362"/>
    </row>
    <row r="9" spans="1:14" ht="18.75" customHeight="1" x14ac:dyDescent="0.25">
      <c r="A9" s="185"/>
      <c r="B9" s="156"/>
      <c r="C9" s="186"/>
      <c r="D9" s="360"/>
      <c r="E9" s="361"/>
      <c r="F9" s="361"/>
      <c r="G9" s="361"/>
      <c r="H9" s="361"/>
      <c r="I9" s="361"/>
      <c r="J9" s="361"/>
      <c r="K9" s="361"/>
      <c r="L9" s="361"/>
      <c r="M9" s="362"/>
    </row>
    <row r="10" spans="1:14" ht="35.25" customHeight="1" x14ac:dyDescent="0.25">
      <c r="A10" s="187"/>
      <c r="B10" s="188"/>
      <c r="C10" s="189"/>
      <c r="D10" s="363"/>
      <c r="E10" s="364"/>
      <c r="F10" s="364"/>
      <c r="G10" s="364"/>
      <c r="H10" s="364"/>
      <c r="I10" s="364"/>
      <c r="J10" s="364"/>
      <c r="K10" s="364"/>
      <c r="L10" s="364"/>
      <c r="M10" s="365"/>
    </row>
    <row r="11" spans="1:14" ht="8.25" customHeight="1" thickBot="1" x14ac:dyDescent="0.3">
      <c r="A11" s="2"/>
      <c r="B11" s="156"/>
      <c r="C11" s="156"/>
      <c r="D11" s="190"/>
      <c r="E11" s="190"/>
      <c r="F11" s="190"/>
      <c r="G11" s="190"/>
      <c r="H11" s="190"/>
      <c r="I11" s="190"/>
      <c r="J11" s="190"/>
      <c r="K11" s="190"/>
      <c r="L11" s="190"/>
      <c r="M11" s="190"/>
    </row>
    <row r="12" spans="1:14" s="106" customFormat="1" ht="21" customHeight="1" thickBot="1" x14ac:dyDescent="0.3">
      <c r="A12" s="333" t="s">
        <v>19</v>
      </c>
      <c r="B12" s="336" t="s">
        <v>19</v>
      </c>
      <c r="C12" s="337"/>
      <c r="D12" s="337"/>
      <c r="E12" s="337"/>
      <c r="F12" s="337"/>
      <c r="G12" s="337"/>
      <c r="H12" s="337"/>
      <c r="I12" s="337"/>
      <c r="J12" s="337"/>
      <c r="K12" s="337"/>
      <c r="L12" s="338"/>
      <c r="M12" s="308" t="s">
        <v>19</v>
      </c>
      <c r="N12" s="105"/>
    </row>
    <row r="13" spans="1:14" s="106" customFormat="1" ht="21" customHeight="1" thickBot="1" x14ac:dyDescent="0.3">
      <c r="A13" s="334"/>
      <c r="B13" s="366" t="s">
        <v>10</v>
      </c>
      <c r="C13" s="367"/>
      <c r="D13" s="368"/>
      <c r="E13" s="198"/>
      <c r="F13" s="366" t="s">
        <v>11</v>
      </c>
      <c r="G13" s="340"/>
      <c r="H13" s="341"/>
      <c r="I13" s="199"/>
      <c r="J13" s="339" t="s">
        <v>12</v>
      </c>
      <c r="K13" s="340"/>
      <c r="L13" s="341"/>
      <c r="M13" s="309"/>
      <c r="N13" s="105"/>
    </row>
    <row r="14" spans="1:14" s="106" customFormat="1" ht="21" customHeight="1" x14ac:dyDescent="0.25">
      <c r="A14" s="334"/>
      <c r="B14" s="200" t="s">
        <v>0</v>
      </c>
      <c r="C14" s="201" t="s">
        <v>8</v>
      </c>
      <c r="D14" s="202" t="s">
        <v>7</v>
      </c>
      <c r="E14" s="198"/>
      <c r="F14" s="200" t="s">
        <v>0</v>
      </c>
      <c r="G14" s="201" t="s">
        <v>8</v>
      </c>
      <c r="H14" s="202" t="s">
        <v>7</v>
      </c>
      <c r="I14" s="199"/>
      <c r="J14" s="203" t="s">
        <v>0</v>
      </c>
      <c r="K14" s="204" t="s">
        <v>8</v>
      </c>
      <c r="L14" s="205" t="s">
        <v>7</v>
      </c>
      <c r="M14" s="309"/>
      <c r="N14" s="105"/>
    </row>
    <row r="15" spans="1:14" s="106" customFormat="1" ht="21" customHeight="1" x14ac:dyDescent="0.25">
      <c r="A15" s="334"/>
      <c r="B15" s="206"/>
      <c r="C15" s="207"/>
      <c r="D15" s="208"/>
      <c r="E15" s="198"/>
      <c r="F15" s="206"/>
      <c r="G15" s="207"/>
      <c r="H15" s="209"/>
      <c r="I15" s="199"/>
      <c r="J15" s="206"/>
      <c r="K15" s="207"/>
      <c r="L15" s="208"/>
      <c r="M15" s="309"/>
      <c r="N15" s="105"/>
    </row>
    <row r="16" spans="1:14" s="106" customFormat="1" ht="21" customHeight="1" x14ac:dyDescent="0.25">
      <c r="A16" s="334"/>
      <c r="B16" s="210"/>
      <c r="C16" s="207"/>
      <c r="D16" s="208"/>
      <c r="E16" s="198"/>
      <c r="F16" s="210"/>
      <c r="G16" s="207"/>
      <c r="H16" s="211"/>
      <c r="I16" s="199"/>
      <c r="J16" s="206"/>
      <c r="K16" s="207"/>
      <c r="L16" s="208"/>
      <c r="M16" s="309"/>
      <c r="N16" s="105"/>
    </row>
    <row r="17" spans="1:14" s="106" customFormat="1" ht="21" customHeight="1" thickBot="1" x14ac:dyDescent="0.3">
      <c r="A17" s="334"/>
      <c r="B17" s="206"/>
      <c r="C17" s="207"/>
      <c r="D17" s="212"/>
      <c r="E17" s="198"/>
      <c r="F17" s="206"/>
      <c r="G17" s="207"/>
      <c r="H17" s="209"/>
      <c r="I17" s="199"/>
      <c r="J17" s="206"/>
      <c r="K17" s="207"/>
      <c r="L17" s="213"/>
      <c r="M17" s="309"/>
      <c r="N17" s="105"/>
    </row>
    <row r="18" spans="1:14" s="106" customFormat="1" ht="21" customHeight="1" thickBot="1" x14ac:dyDescent="0.3">
      <c r="A18" s="334"/>
      <c r="B18" s="206"/>
      <c r="C18" s="207"/>
      <c r="D18" s="208"/>
      <c r="E18" s="198"/>
      <c r="F18" s="206"/>
      <c r="G18" s="207"/>
      <c r="H18" s="209"/>
      <c r="I18" s="199"/>
      <c r="J18" s="214"/>
      <c r="K18" s="215" t="s">
        <v>13</v>
      </c>
      <c r="L18" s="216">
        <f>SUM(L15:L16)</f>
        <v>0</v>
      </c>
      <c r="M18" s="309"/>
      <c r="N18" s="105"/>
    </row>
    <row r="19" spans="1:14" s="106" customFormat="1" ht="21" customHeight="1" thickBot="1" x14ac:dyDescent="0.3">
      <c r="A19" s="334"/>
      <c r="B19" s="206"/>
      <c r="C19" s="207"/>
      <c r="D19" s="208"/>
      <c r="E19" s="198"/>
      <c r="F19" s="206"/>
      <c r="G19" s="207"/>
      <c r="H19" s="209"/>
      <c r="I19" s="203"/>
      <c r="J19" s="336" t="s">
        <v>50</v>
      </c>
      <c r="K19" s="337"/>
      <c r="L19" s="338"/>
      <c r="M19" s="369"/>
      <c r="N19" s="105"/>
    </row>
    <row r="20" spans="1:14" s="106" customFormat="1" ht="21" customHeight="1" x14ac:dyDescent="0.25">
      <c r="A20" s="334"/>
      <c r="B20" s="206"/>
      <c r="C20" s="207"/>
      <c r="D20" s="208"/>
      <c r="E20" s="198"/>
      <c r="F20" s="206"/>
      <c r="G20" s="207"/>
      <c r="H20" s="208"/>
      <c r="I20" s="203"/>
      <c r="J20" s="217"/>
      <c r="K20" s="218"/>
      <c r="L20" s="219"/>
      <c r="M20" s="369"/>
      <c r="N20" s="105"/>
    </row>
    <row r="21" spans="1:14" s="106" customFormat="1" ht="21" customHeight="1" thickBot="1" x14ac:dyDescent="0.3">
      <c r="A21" s="334"/>
      <c r="B21" s="206"/>
      <c r="C21" s="207"/>
      <c r="D21" s="220"/>
      <c r="E21" s="198"/>
      <c r="F21" s="206"/>
      <c r="G21" s="207"/>
      <c r="H21" s="208"/>
      <c r="I21" s="203"/>
      <c r="J21" s="217"/>
      <c r="K21" s="221"/>
      <c r="L21" s="222"/>
      <c r="M21" s="369"/>
      <c r="N21" s="105"/>
    </row>
    <row r="22" spans="1:14" s="106" customFormat="1" ht="21" customHeight="1" thickBot="1" x14ac:dyDescent="0.3">
      <c r="A22" s="335"/>
      <c r="B22" s="223"/>
      <c r="C22" s="224" t="s">
        <v>13</v>
      </c>
      <c r="D22" s="225">
        <f>SUM(D14:D21)</f>
        <v>0</v>
      </c>
      <c r="E22" s="226"/>
      <c r="F22" s="223"/>
      <c r="G22" s="224" t="s">
        <v>13</v>
      </c>
      <c r="H22" s="225">
        <f>SUM(H14:H21)</f>
        <v>0</v>
      </c>
      <c r="I22" s="227"/>
      <c r="J22" s="228"/>
      <c r="K22" s="224"/>
      <c r="L22" s="229"/>
      <c r="M22" s="369"/>
      <c r="N22" s="105"/>
    </row>
    <row r="23" spans="1:14" s="106" customFormat="1" ht="8.25" customHeight="1" thickBot="1" x14ac:dyDescent="0.3">
      <c r="A23" s="218"/>
      <c r="B23" s="218"/>
      <c r="C23" s="218"/>
      <c r="D23" s="218"/>
      <c r="E23" s="218"/>
      <c r="F23" s="218"/>
      <c r="G23" s="230"/>
      <c r="H23" s="209"/>
      <c r="I23" s="231"/>
      <c r="J23" s="232"/>
      <c r="K23" s="232"/>
      <c r="L23" s="232"/>
      <c r="M23" s="121"/>
      <c r="N23" s="105"/>
    </row>
    <row r="24" spans="1:14" s="106" customFormat="1" ht="21" customHeight="1" thickBot="1" x14ac:dyDescent="0.3">
      <c r="A24" s="333" t="s">
        <v>84</v>
      </c>
      <c r="B24" s="351" t="s">
        <v>10</v>
      </c>
      <c r="C24" s="352"/>
      <c r="D24" s="353"/>
      <c r="E24" s="233"/>
      <c r="F24" s="351" t="s">
        <v>11</v>
      </c>
      <c r="G24" s="337"/>
      <c r="H24" s="338"/>
      <c r="I24" s="233"/>
      <c r="J24" s="336" t="s">
        <v>12</v>
      </c>
      <c r="K24" s="337"/>
      <c r="L24" s="338"/>
      <c r="M24" s="308" t="s">
        <v>84</v>
      </c>
      <c r="N24" s="105"/>
    </row>
    <row r="25" spans="1:14" s="106" customFormat="1" ht="21" customHeight="1" x14ac:dyDescent="0.25">
      <c r="A25" s="349"/>
      <c r="B25" s="200" t="s">
        <v>0</v>
      </c>
      <c r="C25" s="201" t="s">
        <v>8</v>
      </c>
      <c r="D25" s="202" t="s">
        <v>7</v>
      </c>
      <c r="E25" s="234"/>
      <c r="F25" s="200" t="s">
        <v>0</v>
      </c>
      <c r="G25" s="201" t="s">
        <v>8</v>
      </c>
      <c r="H25" s="202" t="s">
        <v>7</v>
      </c>
      <c r="I25" s="234"/>
      <c r="J25" s="203" t="s">
        <v>0</v>
      </c>
      <c r="K25" s="204" t="s">
        <v>8</v>
      </c>
      <c r="L25" s="205" t="s">
        <v>7</v>
      </c>
      <c r="M25" s="309"/>
      <c r="N25" s="105"/>
    </row>
    <row r="26" spans="1:14" s="106" customFormat="1" ht="21" customHeight="1" x14ac:dyDescent="0.25">
      <c r="A26" s="349"/>
      <c r="B26" s="206" t="s">
        <v>1</v>
      </c>
      <c r="C26" s="207" t="s">
        <v>9</v>
      </c>
      <c r="D26" s="209">
        <v>3</v>
      </c>
      <c r="E26" s="235"/>
      <c r="F26" s="206" t="s">
        <v>3</v>
      </c>
      <c r="G26" s="207" t="s">
        <v>9</v>
      </c>
      <c r="H26" s="209">
        <v>3</v>
      </c>
      <c r="I26" s="235"/>
      <c r="J26" s="206"/>
      <c r="K26" s="207"/>
      <c r="L26" s="208"/>
      <c r="M26" s="309"/>
      <c r="N26" s="105"/>
    </row>
    <row r="27" spans="1:14" s="106" customFormat="1" ht="21" customHeight="1" x14ac:dyDescent="0.25">
      <c r="A27" s="349"/>
      <c r="B27" s="206" t="s">
        <v>59</v>
      </c>
      <c r="C27" s="207" t="s">
        <v>9</v>
      </c>
      <c r="D27" s="209">
        <v>3</v>
      </c>
      <c r="E27" s="235"/>
      <c r="F27" s="206" t="s">
        <v>115</v>
      </c>
      <c r="G27" s="207" t="s">
        <v>9</v>
      </c>
      <c r="H27" s="209">
        <v>1.5</v>
      </c>
      <c r="I27" s="235"/>
      <c r="J27" s="206"/>
      <c r="K27" s="207"/>
      <c r="L27" s="208"/>
      <c r="M27" s="309"/>
      <c r="N27" s="105"/>
    </row>
    <row r="28" spans="1:14" s="106" customFormat="1" ht="21" customHeight="1" thickBot="1" x14ac:dyDescent="0.3">
      <c r="A28" s="349"/>
      <c r="B28" s="210" t="s">
        <v>60</v>
      </c>
      <c r="C28" s="207" t="s">
        <v>9</v>
      </c>
      <c r="D28" s="211">
        <v>4</v>
      </c>
      <c r="E28" s="235"/>
      <c r="F28" s="210" t="s">
        <v>64</v>
      </c>
      <c r="G28" s="207" t="s">
        <v>9</v>
      </c>
      <c r="H28" s="211">
        <v>1.5</v>
      </c>
      <c r="I28" s="235"/>
      <c r="J28" s="206"/>
      <c r="K28" s="207"/>
      <c r="L28" s="208"/>
      <c r="M28" s="309"/>
      <c r="N28" s="105"/>
    </row>
    <row r="29" spans="1:14" s="106" customFormat="1" ht="21" customHeight="1" thickBot="1" x14ac:dyDescent="0.3">
      <c r="A29" s="349"/>
      <c r="B29" s="206"/>
      <c r="C29" s="207"/>
      <c r="D29" s="209"/>
      <c r="E29" s="235"/>
      <c r="F29" s="206"/>
      <c r="G29" s="207"/>
      <c r="H29" s="209"/>
      <c r="I29" s="235"/>
      <c r="J29" s="206"/>
      <c r="K29" s="215" t="s">
        <v>13</v>
      </c>
      <c r="L29" s="216">
        <f>SUM(L26:L28)</f>
        <v>0</v>
      </c>
      <c r="M29" s="309"/>
      <c r="N29" s="105"/>
    </row>
    <row r="30" spans="1:14" s="106" customFormat="1" ht="21" customHeight="1" thickBot="1" x14ac:dyDescent="0.3">
      <c r="A30" s="349"/>
      <c r="B30" s="206"/>
      <c r="C30" s="207"/>
      <c r="D30" s="209"/>
      <c r="E30" s="235"/>
      <c r="F30" s="206"/>
      <c r="G30" s="207"/>
      <c r="H30" s="209"/>
      <c r="I30" s="235"/>
      <c r="J30" s="336" t="s">
        <v>50</v>
      </c>
      <c r="K30" s="337"/>
      <c r="L30" s="338"/>
      <c r="M30" s="309"/>
      <c r="N30" s="105"/>
    </row>
    <row r="31" spans="1:14" s="106" customFormat="1" ht="21" customHeight="1" x14ac:dyDescent="0.25">
      <c r="A31" s="349"/>
      <c r="B31" s="206"/>
      <c r="C31" s="207"/>
      <c r="D31" s="209"/>
      <c r="E31" s="235"/>
      <c r="F31" s="206"/>
      <c r="G31" s="207"/>
      <c r="H31" s="209"/>
      <c r="I31" s="235"/>
      <c r="J31" s="236"/>
      <c r="K31" s="237"/>
      <c r="L31" s="238"/>
      <c r="M31" s="309"/>
      <c r="N31" s="105"/>
    </row>
    <row r="32" spans="1:14" s="106" customFormat="1" ht="21" customHeight="1" x14ac:dyDescent="0.25">
      <c r="A32" s="349"/>
      <c r="B32" s="206"/>
      <c r="C32" s="207"/>
      <c r="D32" s="208"/>
      <c r="E32" s="235"/>
      <c r="F32" s="206"/>
      <c r="G32" s="207"/>
      <c r="H32" s="208"/>
      <c r="I32" s="235"/>
      <c r="J32" s="342"/>
      <c r="K32" s="343"/>
      <c r="L32" s="344"/>
      <c r="M32" s="309"/>
      <c r="N32" s="105"/>
    </row>
    <row r="33" spans="1:14" s="106" customFormat="1" ht="21" customHeight="1" thickBot="1" x14ac:dyDescent="0.3">
      <c r="A33" s="349"/>
      <c r="B33" s="206"/>
      <c r="C33" s="207"/>
      <c r="D33" s="208"/>
      <c r="E33" s="239"/>
      <c r="F33" s="206"/>
      <c r="G33" s="207"/>
      <c r="H33" s="208"/>
      <c r="I33" s="239"/>
      <c r="J33" s="342"/>
      <c r="K33" s="343"/>
      <c r="L33" s="344"/>
      <c r="M33" s="309"/>
      <c r="N33" s="105"/>
    </row>
    <row r="34" spans="1:14" s="106" customFormat="1" ht="21" customHeight="1" thickBot="1" x14ac:dyDescent="0.3">
      <c r="A34" s="350"/>
      <c r="B34" s="223"/>
      <c r="C34" s="224" t="s">
        <v>13</v>
      </c>
      <c r="D34" s="225">
        <f>SUM(D26:D33)</f>
        <v>10</v>
      </c>
      <c r="E34" s="240"/>
      <c r="F34" s="223"/>
      <c r="G34" s="224" t="s">
        <v>13</v>
      </c>
      <c r="H34" s="225">
        <f>SUM(H26:H33)</f>
        <v>6</v>
      </c>
      <c r="I34" s="240"/>
      <c r="J34" s="345"/>
      <c r="K34" s="346"/>
      <c r="L34" s="347"/>
      <c r="M34" s="307"/>
      <c r="N34" s="105"/>
    </row>
    <row r="35" spans="1:14" s="105" customFormat="1" ht="8.25" customHeight="1" thickBot="1" x14ac:dyDescent="0.3">
      <c r="A35" s="218"/>
      <c r="B35" s="218"/>
      <c r="C35" s="209"/>
      <c r="D35" s="209"/>
      <c r="E35" s="209"/>
      <c r="F35" s="218"/>
      <c r="G35" s="204"/>
      <c r="H35" s="241"/>
      <c r="I35" s="231"/>
      <c r="J35" s="218"/>
      <c r="K35" s="242"/>
      <c r="L35" s="242"/>
      <c r="M35" s="121"/>
    </row>
    <row r="36" spans="1:14" s="106" customFormat="1" ht="21" customHeight="1" thickBot="1" x14ac:dyDescent="0.3">
      <c r="A36" s="354" t="s">
        <v>85</v>
      </c>
      <c r="B36" s="336" t="s">
        <v>10</v>
      </c>
      <c r="C36" s="337"/>
      <c r="D36" s="338"/>
      <c r="E36" s="233"/>
      <c r="F36" s="355" t="s">
        <v>11</v>
      </c>
      <c r="G36" s="337"/>
      <c r="H36" s="338"/>
      <c r="I36" s="233"/>
      <c r="J36" s="336" t="s">
        <v>12</v>
      </c>
      <c r="K36" s="337"/>
      <c r="L36" s="338"/>
      <c r="M36" s="308" t="s">
        <v>85</v>
      </c>
      <c r="N36" s="145"/>
    </row>
    <row r="37" spans="1:14" s="106" customFormat="1" ht="21" customHeight="1" x14ac:dyDescent="0.25">
      <c r="A37" s="349"/>
      <c r="B37" s="200" t="s">
        <v>0</v>
      </c>
      <c r="C37" s="201" t="s">
        <v>8</v>
      </c>
      <c r="D37" s="202" t="s">
        <v>7</v>
      </c>
      <c r="E37" s="234"/>
      <c r="F37" s="200" t="s">
        <v>0</v>
      </c>
      <c r="G37" s="201" t="s">
        <v>8</v>
      </c>
      <c r="H37" s="202" t="s">
        <v>7</v>
      </c>
      <c r="I37" s="234"/>
      <c r="J37" s="203" t="s">
        <v>0</v>
      </c>
      <c r="K37" s="204" t="s">
        <v>8</v>
      </c>
      <c r="L37" s="205" t="s">
        <v>7</v>
      </c>
      <c r="M37" s="309"/>
      <c r="N37" s="105"/>
    </row>
    <row r="38" spans="1:14" s="106" customFormat="1" ht="21" customHeight="1" x14ac:dyDescent="0.25">
      <c r="A38" s="349"/>
      <c r="B38" s="206" t="s">
        <v>62</v>
      </c>
      <c r="C38" s="207" t="s">
        <v>9</v>
      </c>
      <c r="D38" s="209">
        <v>1.5</v>
      </c>
      <c r="E38" s="235"/>
      <c r="F38" s="206"/>
      <c r="G38" s="207"/>
      <c r="H38" s="209"/>
      <c r="I38" s="235"/>
      <c r="J38" s="206"/>
      <c r="K38" s="207"/>
      <c r="L38" s="208"/>
      <c r="M38" s="309"/>
      <c r="N38" s="105"/>
    </row>
    <row r="39" spans="1:14" s="106" customFormat="1" ht="21" customHeight="1" x14ac:dyDescent="0.25">
      <c r="A39" s="349"/>
      <c r="B39" s="206" t="s">
        <v>72</v>
      </c>
      <c r="C39" s="207" t="s">
        <v>9</v>
      </c>
      <c r="D39" s="209">
        <v>3</v>
      </c>
      <c r="E39" s="235"/>
      <c r="F39" s="206"/>
      <c r="G39" s="207"/>
      <c r="H39" s="209"/>
      <c r="I39" s="235"/>
      <c r="J39" s="206"/>
      <c r="K39" s="207"/>
      <c r="L39" s="208"/>
      <c r="M39" s="309"/>
      <c r="N39" s="105"/>
    </row>
    <row r="40" spans="1:14" s="106" customFormat="1" ht="21" customHeight="1" thickBot="1" x14ac:dyDescent="0.3">
      <c r="A40" s="349"/>
      <c r="B40" s="210" t="s">
        <v>2</v>
      </c>
      <c r="C40" s="207" t="s">
        <v>9</v>
      </c>
      <c r="D40" s="211">
        <v>3</v>
      </c>
      <c r="E40" s="235"/>
      <c r="F40" s="210"/>
      <c r="G40" s="207"/>
      <c r="H40" s="211"/>
      <c r="I40" s="235"/>
      <c r="J40" s="206"/>
      <c r="K40" s="207"/>
      <c r="L40" s="208"/>
      <c r="M40" s="309"/>
      <c r="N40" s="105"/>
    </row>
    <row r="41" spans="1:14" s="106" customFormat="1" ht="21" customHeight="1" thickBot="1" x14ac:dyDescent="0.3">
      <c r="A41" s="349"/>
      <c r="B41" s="206" t="s">
        <v>61</v>
      </c>
      <c r="C41" s="207" t="s">
        <v>9</v>
      </c>
      <c r="D41" s="209">
        <v>3</v>
      </c>
      <c r="E41" s="235"/>
      <c r="F41" s="206"/>
      <c r="G41" s="207"/>
      <c r="H41" s="209"/>
      <c r="I41" s="235"/>
      <c r="J41" s="206"/>
      <c r="K41" s="215" t="s">
        <v>13</v>
      </c>
      <c r="L41" s="216">
        <f>SUM(L38:L40)</f>
        <v>0</v>
      </c>
      <c r="M41" s="309"/>
      <c r="N41" s="105"/>
    </row>
    <row r="42" spans="1:14" s="106" customFormat="1" ht="21" customHeight="1" thickBot="1" x14ac:dyDescent="0.3">
      <c r="A42" s="349"/>
      <c r="B42" s="206"/>
      <c r="C42" s="207"/>
      <c r="D42" s="209"/>
      <c r="E42" s="235"/>
      <c r="F42" s="206"/>
      <c r="G42" s="207"/>
      <c r="H42" s="209"/>
      <c r="I42" s="235"/>
      <c r="J42" s="336" t="s">
        <v>50</v>
      </c>
      <c r="K42" s="337"/>
      <c r="L42" s="338"/>
      <c r="M42" s="309"/>
      <c r="N42" s="105"/>
    </row>
    <row r="43" spans="1:14" s="106" customFormat="1" ht="21" customHeight="1" x14ac:dyDescent="0.25">
      <c r="A43" s="349"/>
      <c r="B43" s="206"/>
      <c r="C43" s="207"/>
      <c r="D43" s="209"/>
      <c r="E43" s="235"/>
      <c r="F43" s="206"/>
      <c r="G43" s="207"/>
      <c r="H43" s="209"/>
      <c r="I43" s="235"/>
      <c r="J43" s="236"/>
      <c r="K43" s="237"/>
      <c r="L43" s="238"/>
      <c r="M43" s="309"/>
      <c r="N43" s="105"/>
    </row>
    <row r="44" spans="1:14" s="106" customFormat="1" ht="21" customHeight="1" x14ac:dyDescent="0.25">
      <c r="A44" s="349"/>
      <c r="B44" s="206"/>
      <c r="C44" s="207"/>
      <c r="D44" s="208"/>
      <c r="E44" s="235"/>
      <c r="F44" s="206"/>
      <c r="G44" s="207"/>
      <c r="H44" s="208"/>
      <c r="I44" s="235"/>
      <c r="J44" s="342"/>
      <c r="K44" s="343"/>
      <c r="L44" s="344"/>
      <c r="M44" s="309"/>
      <c r="N44" s="105"/>
    </row>
    <row r="45" spans="1:14" s="106" customFormat="1" ht="21" customHeight="1" thickBot="1" x14ac:dyDescent="0.3">
      <c r="A45" s="349"/>
      <c r="B45" s="206"/>
      <c r="C45" s="207"/>
      <c r="D45" s="208"/>
      <c r="E45" s="239"/>
      <c r="F45" s="206"/>
      <c r="G45" s="207"/>
      <c r="H45" s="208"/>
      <c r="I45" s="235"/>
      <c r="J45" s="342"/>
      <c r="K45" s="343"/>
      <c r="L45" s="344"/>
      <c r="M45" s="309"/>
      <c r="N45" s="105"/>
    </row>
    <row r="46" spans="1:14" s="106" customFormat="1" ht="21" customHeight="1" thickBot="1" x14ac:dyDescent="0.3">
      <c r="A46" s="335"/>
      <c r="B46" s="223"/>
      <c r="C46" s="224" t="s">
        <v>13</v>
      </c>
      <c r="D46" s="225">
        <f>SUM(D38:D45)</f>
        <v>10.5</v>
      </c>
      <c r="E46" s="240"/>
      <c r="F46" s="223"/>
      <c r="G46" s="224" t="s">
        <v>13</v>
      </c>
      <c r="H46" s="225">
        <f>SUM(H38:H45)</f>
        <v>0</v>
      </c>
      <c r="I46" s="243"/>
      <c r="J46" s="345"/>
      <c r="K46" s="346"/>
      <c r="L46" s="347"/>
      <c r="M46" s="307"/>
      <c r="N46" s="105"/>
    </row>
    <row r="47" spans="1:14" s="105" customFormat="1" ht="9" customHeight="1" thickBot="1" x14ac:dyDescent="0.3">
      <c r="A47" s="232"/>
      <c r="B47" s="232"/>
      <c r="C47" s="232"/>
      <c r="D47" s="232"/>
      <c r="E47" s="232"/>
      <c r="F47" s="232"/>
      <c r="G47" s="226"/>
      <c r="H47" s="226"/>
      <c r="I47" s="226"/>
      <c r="J47" s="218"/>
      <c r="K47" s="242"/>
      <c r="L47" s="242"/>
      <c r="M47" s="121"/>
      <c r="N47" s="148"/>
    </row>
    <row r="48" spans="1:14" s="106" customFormat="1" ht="21" customHeight="1" thickBot="1" x14ac:dyDescent="0.3">
      <c r="A48" s="333" t="s">
        <v>86</v>
      </c>
      <c r="B48" s="339" t="s">
        <v>91</v>
      </c>
      <c r="C48" s="340"/>
      <c r="D48" s="340"/>
      <c r="E48" s="233"/>
      <c r="F48" s="348" t="s">
        <v>11</v>
      </c>
      <c r="G48" s="337"/>
      <c r="H48" s="338"/>
      <c r="I48" s="233"/>
      <c r="J48" s="336" t="s">
        <v>12</v>
      </c>
      <c r="K48" s="337"/>
      <c r="L48" s="338"/>
      <c r="M48" s="308" t="s">
        <v>86</v>
      </c>
      <c r="N48" s="105"/>
    </row>
    <row r="49" spans="1:14" s="106" customFormat="1" ht="21" customHeight="1" x14ac:dyDescent="0.25">
      <c r="A49" s="334"/>
      <c r="B49" s="200" t="s">
        <v>0</v>
      </c>
      <c r="C49" s="201" t="s">
        <v>8</v>
      </c>
      <c r="D49" s="202" t="s">
        <v>7</v>
      </c>
      <c r="E49" s="234"/>
      <c r="F49" s="200" t="s">
        <v>0</v>
      </c>
      <c r="G49" s="201" t="s">
        <v>8</v>
      </c>
      <c r="H49" s="202" t="s">
        <v>7</v>
      </c>
      <c r="I49" s="234"/>
      <c r="J49" s="203" t="s">
        <v>0</v>
      </c>
      <c r="K49" s="204" t="s">
        <v>8</v>
      </c>
      <c r="L49" s="205" t="s">
        <v>7</v>
      </c>
      <c r="M49" s="309"/>
      <c r="N49" s="105"/>
    </row>
    <row r="50" spans="1:14" s="106" customFormat="1" ht="21" customHeight="1" x14ac:dyDescent="0.25">
      <c r="A50" s="334"/>
      <c r="B50" s="206" t="s">
        <v>33</v>
      </c>
      <c r="C50" s="207" t="s">
        <v>9</v>
      </c>
      <c r="D50" s="209">
        <v>3</v>
      </c>
      <c r="E50" s="235"/>
      <c r="F50" s="206" t="s">
        <v>75</v>
      </c>
      <c r="G50" s="207" t="s">
        <v>113</v>
      </c>
      <c r="H50" s="209" t="s">
        <v>114</v>
      </c>
      <c r="I50" s="235"/>
      <c r="J50" s="206"/>
      <c r="K50" s="207"/>
      <c r="L50" s="208"/>
      <c r="M50" s="309"/>
      <c r="N50" s="105"/>
    </row>
    <row r="51" spans="1:14" s="106" customFormat="1" ht="21" customHeight="1" x14ac:dyDescent="0.25">
      <c r="A51" s="334"/>
      <c r="B51" s="206"/>
      <c r="C51" s="207"/>
      <c r="D51" s="209"/>
      <c r="E51" s="235"/>
      <c r="F51" s="206"/>
      <c r="G51" s="207"/>
      <c r="H51" s="209"/>
      <c r="I51" s="235"/>
      <c r="J51" s="206"/>
      <c r="K51" s="207"/>
      <c r="L51" s="208"/>
      <c r="M51" s="309"/>
      <c r="N51" s="105"/>
    </row>
    <row r="52" spans="1:14" s="106" customFormat="1" ht="21" customHeight="1" thickBot="1" x14ac:dyDescent="0.3">
      <c r="A52" s="334"/>
      <c r="B52" s="210"/>
      <c r="C52" s="207"/>
      <c r="D52" s="211"/>
      <c r="E52" s="235"/>
      <c r="F52" s="210"/>
      <c r="G52" s="207"/>
      <c r="H52" s="211"/>
      <c r="I52" s="235"/>
      <c r="J52" s="206"/>
      <c r="K52" s="207"/>
      <c r="L52" s="208"/>
      <c r="M52" s="309"/>
      <c r="N52" s="105"/>
    </row>
    <row r="53" spans="1:14" s="106" customFormat="1" ht="21" customHeight="1" thickBot="1" x14ac:dyDescent="0.3">
      <c r="A53" s="334"/>
      <c r="B53" s="206"/>
      <c r="C53" s="207"/>
      <c r="D53" s="209"/>
      <c r="E53" s="235"/>
      <c r="F53" s="206"/>
      <c r="G53" s="207"/>
      <c r="H53" s="209"/>
      <c r="I53" s="235"/>
      <c r="J53" s="244"/>
      <c r="K53" s="245" t="s">
        <v>13</v>
      </c>
      <c r="L53" s="216">
        <f>SUM(L50:L52)</f>
        <v>0</v>
      </c>
      <c r="M53" s="309"/>
      <c r="N53" s="105"/>
    </row>
    <row r="54" spans="1:14" s="106" customFormat="1" ht="21" customHeight="1" thickBot="1" x14ac:dyDescent="0.3">
      <c r="A54" s="334"/>
      <c r="B54" s="206"/>
      <c r="C54" s="207"/>
      <c r="D54" s="209"/>
      <c r="E54" s="235"/>
      <c r="F54" s="206"/>
      <c r="G54" s="207"/>
      <c r="H54" s="209"/>
      <c r="I54" s="235"/>
      <c r="J54" s="339" t="s">
        <v>50</v>
      </c>
      <c r="K54" s="340"/>
      <c r="L54" s="341"/>
      <c r="M54" s="309"/>
      <c r="N54" s="105"/>
    </row>
    <row r="55" spans="1:14" s="106" customFormat="1" ht="21" customHeight="1" x14ac:dyDescent="0.25">
      <c r="A55" s="334"/>
      <c r="B55" s="206"/>
      <c r="C55" s="207"/>
      <c r="D55" s="209"/>
      <c r="E55" s="235"/>
      <c r="F55" s="206"/>
      <c r="G55" s="207"/>
      <c r="H55" s="209"/>
      <c r="I55" s="235"/>
      <c r="J55" s="236"/>
      <c r="K55" s="237"/>
      <c r="L55" s="238"/>
      <c r="M55" s="309"/>
      <c r="N55" s="105"/>
    </row>
    <row r="56" spans="1:14" s="106" customFormat="1" ht="21" customHeight="1" x14ac:dyDescent="0.25">
      <c r="A56" s="334"/>
      <c r="B56" s="206"/>
      <c r="C56" s="207"/>
      <c r="D56" s="208"/>
      <c r="E56" s="235"/>
      <c r="F56" s="206"/>
      <c r="G56" s="207"/>
      <c r="H56" s="208"/>
      <c r="I56" s="235"/>
      <c r="J56" s="342"/>
      <c r="K56" s="343"/>
      <c r="L56" s="344"/>
      <c r="M56" s="309"/>
      <c r="N56" s="105"/>
    </row>
    <row r="57" spans="1:14" s="106" customFormat="1" ht="21" customHeight="1" thickBot="1" x14ac:dyDescent="0.3">
      <c r="A57" s="334"/>
      <c r="B57" s="206"/>
      <c r="C57" s="207"/>
      <c r="D57" s="208"/>
      <c r="E57" s="239"/>
      <c r="F57" s="206"/>
      <c r="G57" s="207"/>
      <c r="H57" s="208"/>
      <c r="I57" s="239"/>
      <c r="J57" s="342"/>
      <c r="K57" s="343"/>
      <c r="L57" s="344"/>
      <c r="M57" s="309"/>
      <c r="N57" s="105"/>
    </row>
    <row r="58" spans="1:14" s="106" customFormat="1" ht="21" customHeight="1" thickBot="1" x14ac:dyDescent="0.3">
      <c r="A58" s="335"/>
      <c r="B58" s="223"/>
      <c r="C58" s="224" t="s">
        <v>13</v>
      </c>
      <c r="D58" s="225">
        <f>SUM(D50:D57)</f>
        <v>3</v>
      </c>
      <c r="E58" s="240"/>
      <c r="F58" s="223"/>
      <c r="G58" s="224" t="s">
        <v>13</v>
      </c>
      <c r="H58" s="225">
        <f>SUM(H50:H57)</f>
        <v>0</v>
      </c>
      <c r="I58" s="240"/>
      <c r="J58" s="345"/>
      <c r="K58" s="346"/>
      <c r="L58" s="347"/>
      <c r="M58" s="307"/>
      <c r="N58" s="105"/>
    </row>
    <row r="59" spans="1:14" s="106" customFormat="1" ht="9" customHeight="1" thickBot="1" x14ac:dyDescent="0.3">
      <c r="A59" s="246"/>
      <c r="B59" s="214"/>
      <c r="C59" s="221"/>
      <c r="D59" s="247"/>
      <c r="E59" s="204"/>
      <c r="F59" s="214"/>
      <c r="G59" s="221"/>
      <c r="H59" s="247"/>
      <c r="I59" s="204"/>
      <c r="J59" s="207"/>
      <c r="K59" s="207"/>
      <c r="L59" s="207"/>
      <c r="M59" s="191"/>
      <c r="N59" s="105"/>
    </row>
    <row r="60" spans="1:14" s="106" customFormat="1" ht="21" customHeight="1" thickBot="1" x14ac:dyDescent="0.3">
      <c r="A60" s="333" t="s">
        <v>101</v>
      </c>
      <c r="B60" s="336" t="s">
        <v>91</v>
      </c>
      <c r="C60" s="337"/>
      <c r="D60" s="338"/>
      <c r="E60" s="233"/>
      <c r="F60" s="336" t="s">
        <v>11</v>
      </c>
      <c r="G60" s="337"/>
      <c r="H60" s="338"/>
      <c r="I60" s="233"/>
      <c r="J60" s="336" t="s">
        <v>12</v>
      </c>
      <c r="K60" s="337"/>
      <c r="L60" s="338"/>
      <c r="M60" s="308" t="s">
        <v>101</v>
      </c>
      <c r="N60" s="105"/>
    </row>
    <row r="61" spans="1:14" s="106" customFormat="1" ht="21" customHeight="1" x14ac:dyDescent="0.25">
      <c r="A61" s="334"/>
      <c r="B61" s="200" t="s">
        <v>0</v>
      </c>
      <c r="C61" s="201" t="s">
        <v>8</v>
      </c>
      <c r="D61" s="202" t="s">
        <v>7</v>
      </c>
      <c r="E61" s="234"/>
      <c r="F61" s="200" t="s">
        <v>0</v>
      </c>
      <c r="G61" s="201" t="s">
        <v>8</v>
      </c>
      <c r="H61" s="202" t="s">
        <v>7</v>
      </c>
      <c r="I61" s="234"/>
      <c r="J61" s="203" t="s">
        <v>0</v>
      </c>
      <c r="K61" s="204" t="s">
        <v>8</v>
      </c>
      <c r="L61" s="205" t="s">
        <v>7</v>
      </c>
      <c r="M61" s="309"/>
      <c r="N61" s="105"/>
    </row>
    <row r="62" spans="1:14" s="106" customFormat="1" ht="21" customHeight="1" x14ac:dyDescent="0.25">
      <c r="A62" s="334"/>
      <c r="B62" s="206"/>
      <c r="C62" s="207"/>
      <c r="D62" s="209"/>
      <c r="E62" s="235"/>
      <c r="F62" s="206"/>
      <c r="G62" s="207"/>
      <c r="H62" s="209"/>
      <c r="I62" s="235"/>
      <c r="J62" s="206"/>
      <c r="K62" s="207"/>
      <c r="L62" s="208"/>
      <c r="M62" s="309"/>
      <c r="N62" s="105"/>
    </row>
    <row r="63" spans="1:14" s="106" customFormat="1" ht="21" customHeight="1" x14ac:dyDescent="0.25">
      <c r="A63" s="334"/>
      <c r="B63" s="206"/>
      <c r="C63" s="207"/>
      <c r="D63" s="209"/>
      <c r="E63" s="235"/>
      <c r="F63" s="206"/>
      <c r="G63" s="207"/>
      <c r="H63" s="209"/>
      <c r="I63" s="235"/>
      <c r="J63" s="206"/>
      <c r="K63" s="207"/>
      <c r="L63" s="208"/>
      <c r="M63" s="309"/>
      <c r="N63" s="105"/>
    </row>
    <row r="64" spans="1:14" s="106" customFormat="1" ht="21" customHeight="1" thickBot="1" x14ac:dyDescent="0.3">
      <c r="A64" s="334"/>
      <c r="B64" s="210"/>
      <c r="C64" s="207"/>
      <c r="D64" s="211"/>
      <c r="E64" s="235"/>
      <c r="F64" s="210"/>
      <c r="G64" s="207"/>
      <c r="H64" s="211"/>
      <c r="I64" s="235"/>
      <c r="J64" s="206"/>
      <c r="K64" s="207"/>
      <c r="L64" s="208"/>
      <c r="M64" s="309"/>
      <c r="N64" s="105"/>
    </row>
    <row r="65" spans="1:14" s="106" customFormat="1" ht="21" customHeight="1" thickBot="1" x14ac:dyDescent="0.3">
      <c r="A65" s="334"/>
      <c r="B65" s="206"/>
      <c r="C65" s="207"/>
      <c r="D65" s="209"/>
      <c r="E65" s="235"/>
      <c r="F65" s="206"/>
      <c r="G65" s="207"/>
      <c r="H65" s="209"/>
      <c r="I65" s="235"/>
      <c r="J65" s="244"/>
      <c r="K65" s="245" t="s">
        <v>13</v>
      </c>
      <c r="L65" s="216">
        <f>SUM(L62:L64)</f>
        <v>0</v>
      </c>
      <c r="M65" s="309"/>
      <c r="N65" s="105"/>
    </row>
    <row r="66" spans="1:14" s="106" customFormat="1" ht="21" customHeight="1" thickBot="1" x14ac:dyDescent="0.3">
      <c r="A66" s="334"/>
      <c r="B66" s="206"/>
      <c r="C66" s="207"/>
      <c r="D66" s="209"/>
      <c r="E66" s="235"/>
      <c r="F66" s="206"/>
      <c r="G66" s="207"/>
      <c r="H66" s="209"/>
      <c r="I66" s="235"/>
      <c r="J66" s="339" t="s">
        <v>50</v>
      </c>
      <c r="K66" s="340"/>
      <c r="L66" s="341"/>
      <c r="M66" s="309"/>
      <c r="N66" s="105"/>
    </row>
    <row r="67" spans="1:14" s="106" customFormat="1" ht="21" customHeight="1" x14ac:dyDescent="0.25">
      <c r="A67" s="334"/>
      <c r="B67" s="206"/>
      <c r="C67" s="207"/>
      <c r="D67" s="209"/>
      <c r="E67" s="235"/>
      <c r="F67" s="206"/>
      <c r="G67" s="207"/>
      <c r="H67" s="209"/>
      <c r="I67" s="235"/>
      <c r="J67" s="236"/>
      <c r="K67" s="237"/>
      <c r="L67" s="238"/>
      <c r="M67" s="309"/>
      <c r="N67" s="105"/>
    </row>
    <row r="68" spans="1:14" s="106" customFormat="1" ht="21" customHeight="1" x14ac:dyDescent="0.25">
      <c r="A68" s="334"/>
      <c r="B68" s="206"/>
      <c r="C68" s="207"/>
      <c r="D68" s="208"/>
      <c r="E68" s="235"/>
      <c r="F68" s="206"/>
      <c r="G68" s="207"/>
      <c r="H68" s="208"/>
      <c r="I68" s="235"/>
      <c r="J68" s="342"/>
      <c r="K68" s="343"/>
      <c r="L68" s="344"/>
      <c r="M68" s="309"/>
      <c r="N68" s="105"/>
    </row>
    <row r="69" spans="1:14" s="106" customFormat="1" ht="21" customHeight="1" thickBot="1" x14ac:dyDescent="0.3">
      <c r="A69" s="334"/>
      <c r="B69" s="206"/>
      <c r="C69" s="207"/>
      <c r="D69" s="208"/>
      <c r="E69" s="239"/>
      <c r="F69" s="206"/>
      <c r="G69" s="207"/>
      <c r="H69" s="208"/>
      <c r="I69" s="239"/>
      <c r="J69" s="342"/>
      <c r="K69" s="343"/>
      <c r="L69" s="344"/>
      <c r="M69" s="309"/>
      <c r="N69" s="105"/>
    </row>
    <row r="70" spans="1:14" s="106" customFormat="1" ht="21" customHeight="1" thickBot="1" x14ac:dyDescent="0.3">
      <c r="A70" s="335"/>
      <c r="B70" s="223"/>
      <c r="C70" s="224" t="s">
        <v>13</v>
      </c>
      <c r="D70" s="225">
        <f>SUM(D62:D69)</f>
        <v>0</v>
      </c>
      <c r="E70" s="240"/>
      <c r="F70" s="223"/>
      <c r="G70" s="224" t="s">
        <v>13</v>
      </c>
      <c r="H70" s="225">
        <f>SUM(H62:H69)</f>
        <v>0</v>
      </c>
      <c r="I70" s="240"/>
      <c r="J70" s="345"/>
      <c r="K70" s="346"/>
      <c r="L70" s="347"/>
      <c r="M70" s="307"/>
      <c r="N70" s="148"/>
    </row>
    <row r="71" spans="1:14" s="106" customFormat="1" ht="8.25" customHeight="1" thickBot="1" x14ac:dyDescent="0.3">
      <c r="A71" s="246"/>
      <c r="B71" s="218"/>
      <c r="C71" s="221"/>
      <c r="D71" s="247"/>
      <c r="E71" s="204"/>
      <c r="F71" s="218"/>
      <c r="G71" s="221"/>
      <c r="H71" s="247"/>
      <c r="I71" s="204"/>
      <c r="J71" s="207"/>
      <c r="K71" s="207"/>
      <c r="L71" s="207"/>
      <c r="M71" s="191"/>
      <c r="N71" s="148"/>
    </row>
    <row r="72" spans="1:14" s="106" customFormat="1" ht="21" customHeight="1" thickBot="1" x14ac:dyDescent="0.3">
      <c r="A72" s="218" t="s">
        <v>96</v>
      </c>
      <c r="B72" s="248"/>
      <c r="C72" s="248"/>
      <c r="D72" s="248"/>
      <c r="E72" s="248"/>
      <c r="F72" s="218"/>
      <c r="G72" s="249" t="s">
        <v>52</v>
      </c>
      <c r="H72" s="250">
        <f>SUMIF(C15:C21,"BUS*",D15:D21)+SUMIF(G15:G21,"BUS*",H15:H21)+SUMIF(K15:K17,"BUS*",L15:L17)+SUMIF(C26:C33,"BUS*",D26:D33)+SUMIF(G26:G33,"BUS*",H26:H33)+SUMIF(K26:K28,"BUS*",L26:L28)+SUMIF(C38:C45,"BUS*",D38:D45)+SUMIF(G38:G45,"BUS*",H38:H45)+SUMIF(K38:K40,"BUS*",L38:L40)+SUMIF(C50:C57,"BUS*",D50:D57)+SUMIF(G50:G57,"BUS*",H50:H57)+SUMIF(K50:K52,"BUS*",L50:L52)+SUMIF(C62:C69,"BUS*",D62:D69)+SUMIF(G62:G69,"BUS*",H62:H69)+SUMIF(K62:K64,"BUS*",L62:L64)</f>
        <v>29.5</v>
      </c>
      <c r="I72" s="204"/>
      <c r="J72" s="251" t="s">
        <v>63</v>
      </c>
      <c r="K72" s="214"/>
      <c r="L72" s="214"/>
      <c r="M72" s="150"/>
      <c r="N72" s="148"/>
    </row>
    <row r="73" spans="1:14" s="106" customFormat="1" ht="21" customHeight="1" thickBot="1" x14ac:dyDescent="0.3">
      <c r="A73" s="218" t="s">
        <v>117</v>
      </c>
      <c r="B73" s="248"/>
      <c r="C73" s="248"/>
      <c r="D73" s="248"/>
      <c r="E73" s="248"/>
      <c r="F73" s="248"/>
      <c r="G73" s="249" t="s">
        <v>20</v>
      </c>
      <c r="H73" s="250">
        <f>SUM(D22,H22,L18,D34,H34,L29,D46,H46,L41,D58,H58,L53,D70,H70,L65)</f>
        <v>29.5</v>
      </c>
      <c r="I73" s="204"/>
      <c r="J73" s="218" t="s">
        <v>46</v>
      </c>
      <c r="K73" s="214"/>
      <c r="L73" s="214"/>
      <c r="M73" s="150"/>
      <c r="N73" s="148"/>
    </row>
  </sheetData>
  <mergeCells count="41">
    <mergeCell ref="J19:L19"/>
    <mergeCell ref="A1:M1"/>
    <mergeCell ref="D3:M10"/>
    <mergeCell ref="J13:L13"/>
    <mergeCell ref="B13:D13"/>
    <mergeCell ref="F13:H13"/>
    <mergeCell ref="A12:A22"/>
    <mergeCell ref="M12:M22"/>
    <mergeCell ref="B12:L12"/>
    <mergeCell ref="A3:C3"/>
    <mergeCell ref="A4:C4"/>
    <mergeCell ref="A5:C5"/>
    <mergeCell ref="A6:C6"/>
    <mergeCell ref="M36:M46"/>
    <mergeCell ref="J42:L42"/>
    <mergeCell ref="J44:L46"/>
    <mergeCell ref="A24:A34"/>
    <mergeCell ref="B24:D24"/>
    <mergeCell ref="F24:H24"/>
    <mergeCell ref="J24:L24"/>
    <mergeCell ref="M24:M34"/>
    <mergeCell ref="J30:L30"/>
    <mergeCell ref="J32:L34"/>
    <mergeCell ref="A36:A46"/>
    <mergeCell ref="B36:D36"/>
    <mergeCell ref="F36:H36"/>
    <mergeCell ref="J36:L36"/>
    <mergeCell ref="A48:A58"/>
    <mergeCell ref="B48:D48"/>
    <mergeCell ref="F48:H48"/>
    <mergeCell ref="J48:L48"/>
    <mergeCell ref="M48:M58"/>
    <mergeCell ref="J54:L54"/>
    <mergeCell ref="J56:L58"/>
    <mergeCell ref="A60:A70"/>
    <mergeCell ref="B60:D60"/>
    <mergeCell ref="F60:H60"/>
    <mergeCell ref="J60:L60"/>
    <mergeCell ref="M60:M70"/>
    <mergeCell ref="J66:L66"/>
    <mergeCell ref="J68:L70"/>
  </mergeCells>
  <pageMargins left="0.25" right="0.25" top="0.25" bottom="0.25" header="0" footer="0"/>
  <pageSetup scale="55" orientation="portrait"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Hide!$A$1:$A$10</xm:f>
          </x14:formula1>
          <xm:sqref>C15:C21 G15:G21 K15:K17 K26:K28 G38:G45 K38:K40 C50:C57 G50:G57 K50:K52 C62:C69 G62:G69 K62:K64 C26:C33 G26:G33 C38:C45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0" sqref="H10"/>
    </sheetView>
  </sheetViews>
  <sheetFormatPr defaultRowHeight="15" x14ac:dyDescent="0.25"/>
  <cols>
    <col min="1" max="1" width="15.85546875" customWidth="1"/>
  </cols>
  <sheetData>
    <row r="1" spans="1:1" x14ac:dyDescent="0.25">
      <c r="A1" t="s">
        <v>9</v>
      </c>
    </row>
    <row r="2" spans="1:1" x14ac:dyDescent="0.25">
      <c r="A2" t="s">
        <v>112</v>
      </c>
    </row>
    <row r="3" spans="1:1" x14ac:dyDescent="0.25">
      <c r="A3" t="s">
        <v>14</v>
      </c>
    </row>
    <row r="4" spans="1:1" x14ac:dyDescent="0.25">
      <c r="A4" t="s">
        <v>113</v>
      </c>
    </row>
    <row r="5" spans="1:1" x14ac:dyDescent="0.25">
      <c r="A5" t="s">
        <v>16</v>
      </c>
    </row>
    <row r="6" spans="1:1" x14ac:dyDescent="0.25">
      <c r="A6" t="s">
        <v>15</v>
      </c>
    </row>
    <row r="7" spans="1:1" x14ac:dyDescent="0.25">
      <c r="A7" t="s">
        <v>17</v>
      </c>
    </row>
    <row r="8" spans="1:1" x14ac:dyDescent="0.25">
      <c r="A8" t="s">
        <v>18</v>
      </c>
    </row>
    <row r="9" spans="1:1" x14ac:dyDescent="0.25">
      <c r="A9" t="s">
        <v>41</v>
      </c>
    </row>
    <row r="10" spans="1:1" x14ac:dyDescent="0.25">
      <c r="A10"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BBA Checklist</vt:lpstr>
      <vt:lpstr>BBA Course Planning Tool</vt:lpstr>
      <vt:lpstr>BBA Course Planning Tool 5yr</vt:lpstr>
      <vt:lpstr>Hide</vt:lpstr>
      <vt:lpstr>'BBA Checklist'!Print_Area</vt:lpstr>
      <vt:lpstr>'BBA Course Planning Tool'!Print_Area</vt:lpstr>
      <vt:lpstr>'BBA Course Planning Tool 5yr'!Print_Area</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Matthew Turner</cp:lastModifiedBy>
  <cp:lastPrinted>2014-06-23T20:06:50Z</cp:lastPrinted>
  <dcterms:created xsi:type="dcterms:W3CDTF">2012-07-16T13:14:58Z</dcterms:created>
  <dcterms:modified xsi:type="dcterms:W3CDTF">2015-06-24T15:55:24Z</dcterms:modified>
</cp:coreProperties>
</file>